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296" yWindow="1020" windowWidth="23256" windowHeight="13176"/>
  </bookViews>
  <sheets>
    <sheet name="меню" sheetId="1" r:id="rId1"/>
  </sheets>
  <calcPr calcId="124519"/>
</workbook>
</file>

<file path=xl/calcChain.xml><?xml version="1.0" encoding="utf-8"?>
<calcChain xmlns="http://schemas.openxmlformats.org/spreadsheetml/2006/main">
  <c r="I138" i="1"/>
  <c r="I127"/>
  <c r="H127"/>
  <c r="I126"/>
  <c r="H126"/>
  <c r="I125"/>
  <c r="H125"/>
  <c r="I124"/>
  <c r="H124"/>
  <c r="I123"/>
  <c r="H123"/>
  <c r="I122"/>
  <c r="H122"/>
  <c r="I121"/>
  <c r="H121"/>
  <c r="I120"/>
  <c r="H120"/>
  <c r="I119"/>
  <c r="H119"/>
  <c r="I118"/>
  <c r="H118"/>
  <c r="I117"/>
  <c r="H117"/>
  <c r="I116"/>
  <c r="H116"/>
  <c r="I115"/>
  <c r="H115"/>
  <c r="I114"/>
  <c r="H114"/>
  <c r="I113"/>
  <c r="H113"/>
  <c r="I112"/>
  <c r="H112"/>
  <c r="I111"/>
  <c r="H111"/>
  <c r="I110"/>
  <c r="H110"/>
  <c r="I109"/>
  <c r="H109"/>
  <c r="I108"/>
  <c r="H108"/>
  <c r="I107"/>
  <c r="H107"/>
  <c r="I106"/>
  <c r="H106"/>
  <c r="I105"/>
  <c r="H105"/>
  <c r="I104"/>
  <c r="H104"/>
  <c r="I103"/>
  <c r="H103"/>
  <c r="I102"/>
  <c r="H102"/>
  <c r="I101"/>
  <c r="H101"/>
  <c r="I100"/>
  <c r="H100"/>
  <c r="I131"/>
  <c r="H131"/>
  <c r="I130"/>
  <c r="H130"/>
  <c r="I129"/>
  <c r="H129"/>
  <c r="H140"/>
  <c r="H25" l="1"/>
  <c r="I25" s="1"/>
  <c r="H24"/>
  <c r="I24" s="1"/>
  <c r="I133" l="1"/>
  <c r="H26"/>
  <c r="I26" s="1"/>
  <c r="H134"/>
  <c r="I134"/>
  <c r="H133"/>
  <c r="I135"/>
  <c r="H135"/>
  <c r="I136"/>
  <c r="I86"/>
  <c r="H74"/>
  <c r="I74" s="1"/>
  <c r="H43"/>
  <c r="I43" s="1"/>
  <c r="I90"/>
  <c r="I98"/>
  <c r="H98"/>
  <c r="I97"/>
  <c r="H97"/>
  <c r="I96"/>
  <c r="H96"/>
  <c r="I95"/>
  <c r="H95"/>
  <c r="I94"/>
  <c r="H94"/>
  <c r="I93"/>
  <c r="H93"/>
  <c r="I92"/>
  <c r="H92"/>
  <c r="I91"/>
  <c r="H91"/>
  <c r="H90"/>
  <c r="I89"/>
  <c r="H89"/>
  <c r="I88"/>
  <c r="H88"/>
  <c r="I87"/>
  <c r="H87"/>
  <c r="H86"/>
  <c r="H137"/>
  <c r="I137"/>
  <c r="I82" l="1"/>
  <c r="H82"/>
  <c r="H28"/>
  <c r="I28" s="1"/>
  <c r="H29"/>
  <c r="I29" s="1"/>
  <c r="H30"/>
  <c r="I30" s="1"/>
  <c r="H32"/>
  <c r="I32" s="1"/>
  <c r="H33"/>
  <c r="I33" s="1"/>
  <c r="H34"/>
  <c r="I34" s="1"/>
  <c r="H35"/>
  <c r="I35" s="1"/>
  <c r="H36"/>
  <c r="I36" s="1"/>
  <c r="H37"/>
  <c r="I37" s="1"/>
  <c r="H39"/>
  <c r="I39" s="1"/>
  <c r="H40"/>
  <c r="H41"/>
  <c r="I41" s="1"/>
  <c r="H42"/>
  <c r="I42" s="1"/>
  <c r="H17"/>
  <c r="H18"/>
  <c r="I18" s="1"/>
  <c r="H19"/>
  <c r="I19" s="1"/>
  <c r="H20"/>
  <c r="I20" s="1"/>
  <c r="H21"/>
  <c r="I21" s="1"/>
  <c r="H23"/>
  <c r="I23" s="1"/>
  <c r="H45"/>
  <c r="I45" s="1"/>
  <c r="H46"/>
  <c r="I46" s="1"/>
  <c r="H47"/>
  <c r="I47" s="1"/>
  <c r="H48"/>
  <c r="I48" s="1"/>
  <c r="H49"/>
  <c r="I49" s="1"/>
  <c r="H50"/>
  <c r="I50" s="1"/>
  <c r="H51"/>
  <c r="I51" s="1"/>
  <c r="H52"/>
  <c r="I52" s="1"/>
  <c r="H54"/>
  <c r="I54" s="1"/>
  <c r="H55"/>
  <c r="I55" s="1"/>
  <c r="H56"/>
  <c r="I56" s="1"/>
  <c r="H57"/>
  <c r="I57" s="1"/>
  <c r="H58"/>
  <c r="I58" s="1"/>
  <c r="H59"/>
  <c r="I59" s="1"/>
  <c r="H60"/>
  <c r="I60" s="1"/>
  <c r="H62"/>
  <c r="I62" s="1"/>
  <c r="H63"/>
  <c r="I63" s="1"/>
  <c r="H64"/>
  <c r="I64" s="1"/>
  <c r="H65"/>
  <c r="I65" s="1"/>
  <c r="H66"/>
  <c r="I66" s="1"/>
  <c r="H67"/>
  <c r="I67" s="1"/>
  <c r="H68"/>
  <c r="I68" s="1"/>
  <c r="H69"/>
  <c r="I69" s="1"/>
  <c r="H70"/>
  <c r="I70" s="1"/>
  <c r="H71"/>
  <c r="I71" s="1"/>
  <c r="H72"/>
  <c r="I72" s="1"/>
  <c r="H75"/>
  <c r="I75" s="1"/>
  <c r="H76"/>
  <c r="I76" s="1"/>
  <c r="H77"/>
  <c r="I77" s="1"/>
  <c r="H78"/>
  <c r="I78" s="1"/>
  <c r="H80"/>
  <c r="H81"/>
  <c r="H83"/>
  <c r="H84"/>
  <c r="I40"/>
  <c r="I80"/>
  <c r="I81"/>
  <c r="I83"/>
  <c r="I84"/>
  <c r="H141" l="1"/>
  <c r="H142"/>
  <c r="H143" s="1"/>
  <c r="I17"/>
  <c r="I139" l="1"/>
  <c r="D146"/>
  <c r="D147" s="1"/>
  <c r="F150"/>
  <c r="F151" s="1"/>
  <c r="D150"/>
  <c r="E150" l="1"/>
  <c r="E151" s="1"/>
  <c r="D151"/>
  <c r="D148"/>
  <c r="B154"/>
  <c r="D154"/>
  <c r="G154"/>
  <c r="F147"/>
  <c r="F148" l="1"/>
  <c r="D155"/>
  <c r="B155"/>
  <c r="G155"/>
</calcChain>
</file>

<file path=xl/sharedStrings.xml><?xml version="1.0" encoding="utf-8"?>
<sst xmlns="http://schemas.openxmlformats.org/spreadsheetml/2006/main" count="209" uniqueCount="174">
  <si>
    <t>www.jumbogrill.ua</t>
  </si>
  <si>
    <t>+380 68 12-12-12-2</t>
  </si>
  <si>
    <t>hello@jumbogrill.ua</t>
  </si>
  <si>
    <t>ДОПОЛНИТЕЛЬНАЯ ИНФОРМАЦИЯ:</t>
  </si>
  <si>
    <t>Дата</t>
  </si>
  <si>
    <t>Фирма</t>
  </si>
  <si>
    <t>Адрес:</t>
  </si>
  <si>
    <t>Ф.И.О.</t>
  </si>
  <si>
    <t>Время:</t>
  </si>
  <si>
    <t>Контакты:</t>
  </si>
  <si>
    <t>Количество гостей:</t>
  </si>
  <si>
    <t>e-mail :</t>
  </si>
  <si>
    <t>ДЕТАЛИ ЗАКАЗА</t>
  </si>
  <si>
    <t>К  ОПЛАТЕ</t>
  </si>
  <si>
    <t>Сумма предоплаты 50%</t>
  </si>
  <si>
    <t>Сумма  постоплаты 30%</t>
  </si>
  <si>
    <t>дата</t>
  </si>
  <si>
    <t>Наименование</t>
  </si>
  <si>
    <t>Кол-во сеток</t>
  </si>
  <si>
    <t>ИТОГО, Стоимость</t>
  </si>
  <si>
    <t>Свинина</t>
  </si>
  <si>
    <t>Ошеек</t>
  </si>
  <si>
    <t>Птица</t>
  </si>
  <si>
    <t xml:space="preserve">Перец </t>
  </si>
  <si>
    <t>Грибы шампиньоны</t>
  </si>
  <si>
    <t>Картофель</t>
  </si>
  <si>
    <t>на 1 чел</t>
  </si>
  <si>
    <t>Антрекот на ребре</t>
  </si>
  <si>
    <t>Антрекот</t>
  </si>
  <si>
    <t>Телятина</t>
  </si>
  <si>
    <t>Телятина филе</t>
  </si>
  <si>
    <t>Баранина</t>
  </si>
  <si>
    <t>Люля кебаб из баранины</t>
  </si>
  <si>
    <t>Пирзола куриная</t>
  </si>
  <si>
    <t>Рыба</t>
  </si>
  <si>
    <t xml:space="preserve">Скумбрия </t>
  </si>
  <si>
    <t>Сом</t>
  </si>
  <si>
    <t>Семга</t>
  </si>
  <si>
    <t>Дорадо</t>
  </si>
  <si>
    <t xml:space="preserve">Сибас </t>
  </si>
  <si>
    <t>Форель речная</t>
  </si>
  <si>
    <t xml:space="preserve">Карп  </t>
  </si>
  <si>
    <t xml:space="preserve"> Морепродукты</t>
  </si>
  <si>
    <t>Креветки аргентинские Б</t>
  </si>
  <si>
    <t>Креветки аргентинские М</t>
  </si>
  <si>
    <t xml:space="preserve">Кальмар  </t>
  </si>
  <si>
    <t>Чилийские  мидии</t>
  </si>
  <si>
    <t>Осминог Беби</t>
  </si>
  <si>
    <t>Раки на гриле</t>
  </si>
  <si>
    <t>Улитки виноградные в сливочном соусе</t>
  </si>
  <si>
    <t>Помидор</t>
  </si>
  <si>
    <t>Баклажан</t>
  </si>
  <si>
    <t>Цукини</t>
  </si>
  <si>
    <t xml:space="preserve">Капуста б/к </t>
  </si>
  <si>
    <t>Кукуруза</t>
  </si>
  <si>
    <t>Грибы вешенки</t>
  </si>
  <si>
    <t>Брокколи</t>
  </si>
  <si>
    <t>Банан</t>
  </si>
  <si>
    <t>Апельсин дольками</t>
  </si>
  <si>
    <t>Ананас</t>
  </si>
  <si>
    <t>Яблоко с медом</t>
  </si>
  <si>
    <t>Мучные изделия</t>
  </si>
  <si>
    <t>Плов из телятины</t>
  </si>
  <si>
    <t>Цена</t>
  </si>
  <si>
    <t>Лаваш с суджуком 16шт</t>
  </si>
  <si>
    <t>Лаваш с сыром  и бастурмой 16шт</t>
  </si>
  <si>
    <t>Лаваш с сыром и помидором 16шт</t>
  </si>
  <si>
    <t>Выход, на 1  Jumbo сетку, в грамм</t>
  </si>
  <si>
    <t>Выход в кг</t>
  </si>
  <si>
    <t>Выход</t>
  </si>
  <si>
    <t>1 порц</t>
  </si>
  <si>
    <t>2,4кг/16шт</t>
  </si>
  <si>
    <t>Лук салатный</t>
  </si>
  <si>
    <t>МЫ ПРЕДЛАГАЕМ ВАМ ВЫБРАТЬ НА СВОЕ УСМОТРЕНИЕ</t>
  </si>
  <si>
    <t>ФОРМУ  ОПЛАТЫ ЗАКАЗА С НДС ИЛИ БЕЗ НДС</t>
  </si>
  <si>
    <t>К  ОПЛАТЕ С НДС (20%)</t>
  </si>
  <si>
    <t>Люля кебаб по-кавказски</t>
  </si>
  <si>
    <t>Баранина задняя часть</t>
  </si>
  <si>
    <t>Куринный шашлык (бедро без кости)</t>
  </si>
  <si>
    <t>Куринный шашлык (бедро)</t>
  </si>
  <si>
    <t>Перепела  "Фараон"</t>
  </si>
  <si>
    <t>Крылья куриные</t>
  </si>
  <si>
    <t>Колбаски</t>
  </si>
  <si>
    <t>Каре ягненка (Украина)</t>
  </si>
  <si>
    <t xml:space="preserve">Цыпленнок  домашний </t>
  </si>
  <si>
    <t>Форель морская</t>
  </si>
  <si>
    <t>Овощи</t>
  </si>
  <si>
    <t>Фрукты</t>
  </si>
  <si>
    <t>Лаваш с сулугуни 16шт</t>
  </si>
  <si>
    <t>Бронирование даты  20%</t>
  </si>
  <si>
    <t>Долма на мангале</t>
  </si>
  <si>
    <r>
      <t xml:space="preserve">С НАШИМ ПРОСЧЕТОМ ВЫ ЭКОНОМИТЕ ДО </t>
    </r>
    <r>
      <rPr>
        <b/>
        <sz val="22"/>
        <color rgb="FFFF0000"/>
        <rFont val="Times New Roman"/>
        <family val="1"/>
        <charset val="204"/>
      </rPr>
      <t>20%</t>
    </r>
    <r>
      <rPr>
        <b/>
        <sz val="16"/>
        <color theme="1"/>
        <rFont val="Times New Roman"/>
        <family val="1"/>
        <charset val="204"/>
      </rPr>
      <t xml:space="preserve"> БЮДЖЕТА</t>
    </r>
  </si>
  <si>
    <r>
      <t xml:space="preserve">И ВЗАМЕН ГАРАНТИРОВАНО ПОЛУЧАЕТЕ НА </t>
    </r>
    <r>
      <rPr>
        <b/>
        <sz val="22"/>
        <color rgb="FFFF0000"/>
        <rFont val="Times New Roman"/>
        <family val="1"/>
        <charset val="204"/>
      </rPr>
      <t>20%</t>
    </r>
    <r>
      <rPr>
        <b/>
        <sz val="16"/>
        <color theme="1"/>
        <rFont val="Times New Roman"/>
        <family val="1"/>
        <charset val="204"/>
      </rPr>
      <t xml:space="preserve"> БОЛЬШЕ ПРОДУКТОВ</t>
    </r>
  </si>
  <si>
    <t>Общий выход, кг / литр</t>
  </si>
  <si>
    <t>"JUMBO GRILL Меню"</t>
  </si>
  <si>
    <t>"JUMBO GRILL    МЕНЮ"</t>
  </si>
  <si>
    <t>Выход  на 1 чел, кг / литр</t>
  </si>
  <si>
    <t>Из них вес мяса гриль, кг</t>
  </si>
  <si>
    <t>Из них мяса гриль на 1 гостя, кг</t>
  </si>
  <si>
    <t>Рекордно быстро кормим</t>
  </si>
  <si>
    <t>Большие компании</t>
  </si>
  <si>
    <t>Свинное каре (чалогач)</t>
  </si>
  <si>
    <t>МЕНЮ ЗАКАЗА</t>
  </si>
  <si>
    <t>общий вес блюд, кг.</t>
  </si>
  <si>
    <t>общий вес блюд на 1 гостя, кг.</t>
  </si>
  <si>
    <t>Из них вес мяса гриль, кг.</t>
  </si>
  <si>
    <t>Из них мяса гриль на 1 гостя, кг.</t>
  </si>
  <si>
    <t>стоимость меню, грн.</t>
  </si>
  <si>
    <t>стоимость на 1 гостя, грн.</t>
  </si>
  <si>
    <t>Лаваш с сыром сулугуни и зеленью 16 шт.</t>
  </si>
  <si>
    <t>Бургер, Хот-дог, Сендвич</t>
  </si>
  <si>
    <t>Колбаски гриль Мюнхенские</t>
  </si>
  <si>
    <t>Колбаски говяжьи Виденские</t>
  </si>
  <si>
    <t>Колбаски гриль Купати</t>
  </si>
  <si>
    <t>Колбаски гриль Куриные</t>
  </si>
  <si>
    <t>БУРГЕР класический</t>
  </si>
  <si>
    <t>Бургер "Мини говядина-свинина" класический</t>
  </si>
  <si>
    <t>Хачапури слоенный</t>
  </si>
  <si>
    <t>Джамбо Рито Люля По-Кавказски,   на гриле</t>
  </si>
  <si>
    <t>Джамбо Рито Люля говядина,   на гриле</t>
  </si>
  <si>
    <t>Джамбо Рито Курица,   на гриле</t>
  </si>
  <si>
    <t>Джамбо Рито Big,   на гриле</t>
  </si>
  <si>
    <t>Хот-дог "Баварский XL"</t>
  </si>
  <si>
    <t xml:space="preserve">Хот-дог "Телятина XL" </t>
  </si>
  <si>
    <t>Хот-дог "Курица XL"</t>
  </si>
  <si>
    <t>Сендвич "Jumbo Grill" с курицей на гриле</t>
  </si>
  <si>
    <t>Сендвич "Jumbo Grill" с семгой</t>
  </si>
  <si>
    <t xml:space="preserve">Дурум с яйцом и салатом айсберг </t>
  </si>
  <si>
    <t xml:space="preserve">Колбаски гриль Нюрберские </t>
  </si>
  <si>
    <t>Фруктовая тарелка зимняя</t>
  </si>
  <si>
    <t>Фирменые блюда "JUMBO GRILL"</t>
  </si>
  <si>
    <t>Хашлама Джамбо Гриль</t>
  </si>
  <si>
    <t>Шашлык из тофу</t>
  </si>
  <si>
    <t>Гуакамоле</t>
  </si>
  <si>
    <t xml:space="preserve">Люля-кебаб из говядины  </t>
  </si>
  <si>
    <t xml:space="preserve">Телятина молочная на ребре </t>
  </si>
  <si>
    <t xml:space="preserve">Говядина вырезка </t>
  </si>
  <si>
    <t>1</t>
  </si>
  <si>
    <t>Блюда на вертеле "JUMBO GRILL"</t>
  </si>
  <si>
    <t>Кол-во Порций</t>
  </si>
  <si>
    <t>Салаты, холодные закуски</t>
  </si>
  <si>
    <t>Салат по-домашнему из капусты с маслом</t>
  </si>
  <si>
    <t>Салат из свежих овощей, с маслом</t>
  </si>
  <si>
    <t>Салат из свежих овощей с бастурмой</t>
  </si>
  <si>
    <t>Моцарелла с томатами</t>
  </si>
  <si>
    <t>Салат  "Цезарь" с семгой</t>
  </si>
  <si>
    <t>Фреш-салат с медово-лимонной заправкой</t>
  </si>
  <si>
    <t>Салат с королевскими креветками и рукколой</t>
  </si>
  <si>
    <t>Корзинка "Двор Голосеевский"</t>
  </si>
  <si>
    <t>Корзинка "Оливье"</t>
  </si>
  <si>
    <t>"Стакан - цезарь с курицей" JG</t>
  </si>
  <si>
    <t>"Стакан - фреш салат" JG</t>
  </si>
  <si>
    <t>"Стакан - салат с бастурмой" JG</t>
  </si>
  <si>
    <t>"Стакан - салат Греческий" JG</t>
  </si>
  <si>
    <t>"Стакан - салат Овощной" JG</t>
  </si>
  <si>
    <t>Ассорти овощное JG</t>
  </si>
  <si>
    <t>Ассорти сырное JG</t>
  </si>
  <si>
    <t xml:space="preserve"> 1 порц</t>
  </si>
  <si>
    <t>Тарелка армянских сыров JG</t>
  </si>
  <si>
    <t>Тарелка изысканых сыров JG</t>
  </si>
  <si>
    <t>Ассорти мясное JG</t>
  </si>
  <si>
    <t>Ассорти сырное большое</t>
  </si>
  <si>
    <t>0,240/0,050</t>
  </si>
  <si>
    <t>Тарелка армянских сыров большая</t>
  </si>
  <si>
    <t>Сет "Cheese`s"</t>
  </si>
  <si>
    <t>Сет "Meat boom" (сет мясной взрыв)</t>
  </si>
  <si>
    <t>Сет "fruits breeze" (сет Фруктовый бриз)</t>
  </si>
  <si>
    <t>Брускетта с томатами (6 шт)</t>
  </si>
  <si>
    <t>Брускетта с фетой (6 шт)</t>
  </si>
  <si>
    <t>Брускетта с семгой (6 шт)</t>
  </si>
  <si>
    <t>Брускетта с Прошуто (6 шт)</t>
  </si>
  <si>
    <t>Поросенок на вертеле (от 6-10 кг.)</t>
  </si>
  <si>
    <t>Барашек на вертеле (от 8-12 кг.)</t>
  </si>
  <si>
    <t>Индейка на вертеле (от 6-12 кг.)</t>
  </si>
</sst>
</file>

<file path=xl/styles.xml><?xml version="1.0" encoding="utf-8"?>
<styleSheet xmlns="http://schemas.openxmlformats.org/spreadsheetml/2006/main">
  <numFmts count="7">
    <numFmt numFmtId="164" formatCode="[$-F800]dddd\,\ mmmm\ dd\,\ yyyy"/>
    <numFmt numFmtId="165" formatCode="#,##0\ \г\р\н"/>
    <numFmt numFmtId="166" formatCode="#,##0.000"/>
    <numFmt numFmtId="167" formatCode="0.000\(\л\и\т\)"/>
    <numFmt numFmtId="168" formatCode="0.000\(\к\г\)"/>
    <numFmt numFmtId="169" formatCode="0.000"/>
    <numFmt numFmtId="170" formatCode="#,##0.0"/>
  </numFmts>
  <fonts count="38">
    <font>
      <sz val="11"/>
      <color theme="1"/>
      <name val="Calibri"/>
      <family val="2"/>
      <charset val="1"/>
      <scheme val="minor"/>
    </font>
    <font>
      <sz val="10"/>
      <name val="Arial Cyr"/>
      <charset val="204"/>
    </font>
    <font>
      <sz val="10"/>
      <name val="Arial Cyr"/>
    </font>
    <font>
      <u/>
      <sz val="10"/>
      <color indexed="12"/>
      <name val="Arial"/>
      <family val="2"/>
    </font>
    <font>
      <u/>
      <sz val="10"/>
      <color indexed="12"/>
      <name val="Arial Cyr"/>
    </font>
    <font>
      <b/>
      <sz val="14"/>
      <name val="Century Gothic"/>
      <family val="2"/>
    </font>
    <font>
      <sz val="12"/>
      <name val="Times New Roman"/>
      <family val="1"/>
      <charset val="204"/>
    </font>
    <font>
      <u/>
      <sz val="10"/>
      <color indexed="36"/>
      <name val="Arial Cyr"/>
    </font>
    <font>
      <sz val="11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22"/>
      <color rgb="FFFF0000"/>
      <name val="Times New Roman"/>
      <family val="1"/>
      <charset val="204"/>
    </font>
    <font>
      <u/>
      <sz val="18"/>
      <color indexed="12"/>
      <name val="Times New Roman"/>
      <family val="1"/>
      <charset val="204"/>
    </font>
    <font>
      <sz val="18"/>
      <color rgb="FF1E252D"/>
      <name val="Times New Roman"/>
      <family val="1"/>
      <charset val="204"/>
    </font>
    <font>
      <b/>
      <sz val="14"/>
      <color rgb="FF1E252D"/>
      <name val="Times New Roman"/>
      <family val="1"/>
      <charset val="204"/>
    </font>
    <font>
      <sz val="14"/>
      <color rgb="FF1E252D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22"/>
      <color theme="0"/>
      <name val="Times New Roman"/>
      <family val="1"/>
      <charset val="204"/>
    </font>
    <font>
      <b/>
      <sz val="20"/>
      <color rgb="FFFF000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20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color theme="1"/>
      <name val="Times New Roman"/>
      <family val="1"/>
      <charset val="204"/>
    </font>
    <font>
      <u/>
      <sz val="22"/>
      <color rgb="FF1E252D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b/>
      <i/>
      <sz val="14"/>
      <name val="Times New Roman"/>
      <family val="1"/>
      <charset val="204"/>
    </font>
    <font>
      <i/>
      <sz val="14"/>
      <color theme="0"/>
      <name val="Times New Roman"/>
      <family val="1"/>
      <charset val="204"/>
    </font>
    <font>
      <i/>
      <sz val="14"/>
      <name val="Times New Roman"/>
      <family val="1"/>
      <charset val="204"/>
    </font>
    <font>
      <i/>
      <sz val="14"/>
      <color rgb="FF1E252D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4"/>
      <color theme="0"/>
      <name val="Times New Roman"/>
      <family val="1"/>
      <charset val="204"/>
    </font>
    <font>
      <b/>
      <sz val="20"/>
      <color rgb="FF1E252D"/>
      <name val="Times New Roman"/>
      <family val="1"/>
      <charset val="204"/>
    </font>
    <font>
      <sz val="20"/>
      <name val="Times New Roman"/>
      <family val="1"/>
      <charset val="204"/>
    </font>
    <font>
      <sz val="22"/>
      <color theme="1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26"/>
      </patternFill>
    </fill>
    <fill>
      <gradientFill degree="270">
        <stop position="0">
          <color theme="0"/>
        </stop>
        <stop position="1">
          <color theme="0" tint="-0.25098422193060094"/>
        </stop>
      </gradient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1E262E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7" tint="0.79998168889431442"/>
        <bgColor indexed="64"/>
      </patternFill>
    </fill>
  </fills>
  <borders count="42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6">
    <xf numFmtId="0" fontId="0" fillId="0" borderId="0"/>
    <xf numFmtId="164" fontId="3" fillId="0" borderId="0" applyNumberFormat="0" applyFill="0" applyBorder="0" applyAlignment="0" applyProtection="0">
      <alignment vertical="top"/>
      <protection locked="0"/>
    </xf>
    <xf numFmtId="164" fontId="4" fillId="0" borderId="0" applyNumberFormat="0" applyFill="0" applyBorder="0" applyAlignment="0" applyProtection="0">
      <alignment vertical="top"/>
      <protection locked="0"/>
    </xf>
    <xf numFmtId="0" fontId="5" fillId="3" borderId="1">
      <alignment horizontal="center" vertical="center" wrapText="1"/>
    </xf>
    <xf numFmtId="0" fontId="2" fillId="2" borderId="2" applyNumberFormat="0" applyFont="0" applyAlignment="0" applyProtection="0"/>
    <xf numFmtId="164" fontId="2" fillId="0" borderId="3" applyNumberFormat="0" applyFont="0">
      <alignment horizontal="center" vertical="center" wrapText="1"/>
    </xf>
    <xf numFmtId="164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7" fillId="0" borderId="0" applyNumberFormat="0" applyFill="0" applyBorder="0" applyAlignment="0" applyProtection="0"/>
  </cellStyleXfs>
  <cellXfs count="187">
    <xf numFmtId="0" fontId="0" fillId="0" borderId="0" xfId="0"/>
    <xf numFmtId="0" fontId="8" fillId="0" borderId="0" xfId="0" applyFont="1"/>
    <xf numFmtId="164" fontId="6" fillId="0" borderId="0" xfId="6" applyFont="1" applyAlignment="1">
      <alignment vertical="center"/>
    </xf>
    <xf numFmtId="164" fontId="14" fillId="0" borderId="6" xfId="6" applyFont="1" applyFill="1" applyBorder="1" applyAlignment="1" applyProtection="1">
      <alignment horizontal="right" vertical="center"/>
      <protection locked="0"/>
    </xf>
    <xf numFmtId="164" fontId="14" fillId="0" borderId="11" xfId="6" applyFont="1" applyFill="1" applyBorder="1" applyAlignment="1" applyProtection="1">
      <alignment horizontal="right" vertical="center"/>
      <protection locked="0"/>
    </xf>
    <xf numFmtId="164" fontId="14" fillId="0" borderId="9" xfId="6" applyFont="1" applyFill="1" applyBorder="1" applyAlignment="1" applyProtection="1">
      <alignment horizontal="right" vertical="center"/>
      <protection locked="0"/>
    </xf>
    <xf numFmtId="164" fontId="14" fillId="0" borderId="13" xfId="6" applyFont="1" applyFill="1" applyBorder="1" applyAlignment="1" applyProtection="1">
      <alignment horizontal="right" vertical="center"/>
      <protection locked="0"/>
    </xf>
    <xf numFmtId="0" fontId="15" fillId="0" borderId="0" xfId="0" applyFont="1"/>
    <xf numFmtId="164" fontId="18" fillId="4" borderId="21" xfId="6" applyFont="1" applyFill="1" applyBorder="1" applyAlignment="1">
      <alignment horizontal="center" vertical="center" wrapText="1"/>
    </xf>
    <xf numFmtId="164" fontId="19" fillId="0" borderId="15" xfId="0" applyNumberFormat="1" applyFont="1" applyFill="1" applyBorder="1" applyAlignment="1">
      <alignment vertical="center" wrapText="1"/>
    </xf>
    <xf numFmtId="168" fontId="19" fillId="0" borderId="15" xfId="0" applyNumberFormat="1" applyFont="1" applyFill="1" applyBorder="1" applyAlignment="1">
      <alignment horizontal="center" vertical="center" wrapText="1"/>
    </xf>
    <xf numFmtId="3" fontId="14" fillId="0" borderId="15" xfId="0" applyNumberFormat="1" applyFont="1" applyFill="1" applyBorder="1" applyAlignment="1" applyProtection="1">
      <alignment horizontal="center" vertical="center" wrapText="1"/>
      <protection locked="0"/>
    </xf>
    <xf numFmtId="169" fontId="19" fillId="0" borderId="15" xfId="0" applyNumberFormat="1" applyFont="1" applyFill="1" applyBorder="1" applyAlignment="1">
      <alignment horizontal="center" vertical="center"/>
    </xf>
    <xf numFmtId="164" fontId="19" fillId="0" borderId="15" xfId="0" applyNumberFormat="1" applyFont="1" applyFill="1" applyBorder="1" applyAlignment="1">
      <alignment horizontal="center" vertical="center" wrapText="1"/>
    </xf>
    <xf numFmtId="169" fontId="20" fillId="0" borderId="21" xfId="0" applyNumberFormat="1" applyFont="1" applyFill="1" applyBorder="1" applyAlignment="1">
      <alignment horizontal="center"/>
    </xf>
    <xf numFmtId="165" fontId="20" fillId="0" borderId="21" xfId="0" applyNumberFormat="1" applyFont="1" applyFill="1" applyBorder="1" applyAlignment="1">
      <alignment horizontal="center"/>
    </xf>
    <xf numFmtId="169" fontId="20" fillId="0" borderId="15" xfId="0" applyNumberFormat="1" applyFont="1" applyFill="1" applyBorder="1" applyAlignment="1">
      <alignment horizontal="center"/>
    </xf>
    <xf numFmtId="168" fontId="20" fillId="0" borderId="15" xfId="0" applyNumberFormat="1" applyFont="1" applyFill="1" applyBorder="1" applyAlignment="1">
      <alignment horizontal="center"/>
    </xf>
    <xf numFmtId="168" fontId="20" fillId="0" borderId="0" xfId="6" applyNumberFormat="1" applyFont="1" applyFill="1" applyBorder="1" applyAlignment="1">
      <alignment horizontal="center" vertical="center"/>
    </xf>
    <xf numFmtId="167" fontId="22" fillId="0" borderId="0" xfId="6" applyNumberFormat="1" applyFont="1" applyFill="1" applyBorder="1" applyAlignment="1">
      <alignment horizontal="center" vertical="center"/>
    </xf>
    <xf numFmtId="168" fontId="22" fillId="0" borderId="0" xfId="6" applyNumberFormat="1" applyFont="1" applyFill="1" applyBorder="1" applyAlignment="1">
      <alignment horizontal="center" vertical="center"/>
    </xf>
    <xf numFmtId="0" fontId="25" fillId="0" borderId="0" xfId="0" applyFont="1"/>
    <xf numFmtId="164" fontId="26" fillId="0" borderId="0" xfId="6" applyFont="1" applyAlignment="1">
      <alignment vertical="center"/>
    </xf>
    <xf numFmtId="164" fontId="20" fillId="0" borderId="0" xfId="6" applyFont="1" applyFill="1" applyBorder="1" applyAlignment="1">
      <alignment horizontal="right" vertical="center" wrapText="1"/>
    </xf>
    <xf numFmtId="0" fontId="27" fillId="0" borderId="0" xfId="0" applyFont="1"/>
    <xf numFmtId="0" fontId="32" fillId="0" borderId="0" xfId="0" applyFont="1"/>
    <xf numFmtId="167" fontId="20" fillId="0" borderId="15" xfId="0" applyNumberFormat="1" applyFont="1" applyFill="1" applyBorder="1" applyAlignment="1">
      <alignment horizontal="center"/>
    </xf>
    <xf numFmtId="0" fontId="33" fillId="0" borderId="0" xfId="0" applyFont="1"/>
    <xf numFmtId="164" fontId="18" fillId="8" borderId="21" xfId="6" applyFont="1" applyFill="1" applyBorder="1" applyAlignment="1">
      <alignment horizontal="center" vertical="center"/>
    </xf>
    <xf numFmtId="164" fontId="18" fillId="8" borderId="21" xfId="6" applyFont="1" applyFill="1" applyBorder="1" applyAlignment="1">
      <alignment horizontal="center" vertical="center" wrapText="1"/>
    </xf>
    <xf numFmtId="0" fontId="23" fillId="0" borderId="0" xfId="0" applyFont="1"/>
    <xf numFmtId="164" fontId="19" fillId="0" borderId="0" xfId="6" applyFont="1"/>
    <xf numFmtId="0" fontId="28" fillId="7" borderId="15" xfId="0" applyNumberFormat="1" applyFont="1" applyFill="1" applyBorder="1" applyAlignment="1">
      <alignment horizontal="right"/>
    </xf>
    <xf numFmtId="164" fontId="29" fillId="7" borderId="15" xfId="0" applyNumberFormat="1" applyFont="1" applyFill="1" applyBorder="1" applyAlignment="1">
      <alignment horizontal="center" vertical="center" wrapText="1"/>
    </xf>
    <xf numFmtId="168" fontId="28" fillId="7" borderId="15" xfId="0" applyNumberFormat="1" applyFont="1" applyFill="1" applyBorder="1" applyAlignment="1">
      <alignment horizontal="center"/>
    </xf>
    <xf numFmtId="165" fontId="30" fillId="7" borderId="15" xfId="0" applyNumberFormat="1" applyFont="1" applyFill="1" applyBorder="1" applyAlignment="1">
      <alignment horizontal="center" vertical="center"/>
    </xf>
    <xf numFmtId="3" fontId="31" fillId="7" borderId="15" xfId="0" applyNumberFormat="1" applyFont="1" applyFill="1" applyBorder="1" applyAlignment="1" applyProtection="1">
      <alignment horizontal="center" vertical="center" wrapText="1"/>
      <protection locked="0"/>
    </xf>
    <xf numFmtId="169" fontId="30" fillId="7" borderId="15" xfId="0" applyNumberFormat="1" applyFont="1" applyFill="1" applyBorder="1" applyAlignment="1">
      <alignment horizontal="center" vertical="center"/>
    </xf>
    <xf numFmtId="164" fontId="28" fillId="7" borderId="15" xfId="0" applyNumberFormat="1" applyFont="1" applyFill="1" applyBorder="1" applyAlignment="1">
      <alignment horizontal="right" vertical="center" wrapText="1"/>
    </xf>
    <xf numFmtId="164" fontId="28" fillId="7" borderId="15" xfId="0" applyNumberFormat="1" applyFont="1" applyFill="1" applyBorder="1" applyAlignment="1">
      <alignment horizontal="center" vertical="center" wrapText="1"/>
    </xf>
    <xf numFmtId="164" fontId="14" fillId="0" borderId="12" xfId="6" applyFont="1" applyFill="1" applyBorder="1" applyAlignment="1" applyProtection="1">
      <alignment horizontal="right" vertical="center"/>
      <protection locked="0"/>
    </xf>
    <xf numFmtId="164" fontId="14" fillId="0" borderId="10" xfId="6" applyFont="1" applyFill="1" applyBorder="1" applyAlignment="1" applyProtection="1">
      <alignment horizontal="right" vertical="center"/>
      <protection locked="0"/>
    </xf>
    <xf numFmtId="0" fontId="15" fillId="0" borderId="0" xfId="0" applyFont="1" applyFill="1"/>
    <xf numFmtId="0" fontId="15" fillId="0" borderId="0" xfId="0" applyFont="1" applyFill="1" applyBorder="1"/>
    <xf numFmtId="165" fontId="24" fillId="9" borderId="7" xfId="6" applyNumberFormat="1" applyFont="1" applyFill="1" applyBorder="1" applyAlignment="1">
      <alignment horizontal="center" vertical="center"/>
    </xf>
    <xf numFmtId="165" fontId="24" fillId="9" borderId="4" xfId="6" applyNumberFormat="1" applyFont="1" applyFill="1" applyBorder="1" applyAlignment="1">
      <alignment horizontal="center" vertical="center"/>
    </xf>
    <xf numFmtId="165" fontId="24" fillId="9" borderId="5" xfId="6" applyNumberFormat="1" applyFont="1" applyFill="1" applyBorder="1" applyAlignment="1">
      <alignment horizontal="center" vertical="center"/>
    </xf>
    <xf numFmtId="165" fontId="19" fillId="0" borderId="15" xfId="0" applyNumberFormat="1" applyFont="1" applyFill="1" applyBorder="1" applyAlignment="1">
      <alignment horizontal="center" vertical="center"/>
    </xf>
    <xf numFmtId="165" fontId="19" fillId="0" borderId="15" xfId="0" applyNumberFormat="1" applyFont="1" applyFill="1" applyBorder="1" applyAlignment="1">
      <alignment horizontal="center" vertical="center"/>
    </xf>
    <xf numFmtId="165" fontId="19" fillId="0" borderId="15" xfId="0" applyNumberFormat="1" applyFont="1" applyFill="1" applyBorder="1" applyAlignment="1">
      <alignment horizontal="center" vertical="center"/>
    </xf>
    <xf numFmtId="169" fontId="19" fillId="7" borderId="15" xfId="0" applyNumberFormat="1" applyFont="1" applyFill="1" applyBorder="1" applyAlignment="1">
      <alignment horizontal="center" vertical="center"/>
    </xf>
    <xf numFmtId="165" fontId="19" fillId="7" borderId="15" xfId="0" applyNumberFormat="1" applyFont="1" applyFill="1" applyBorder="1" applyAlignment="1">
      <alignment horizontal="center" vertical="center"/>
    </xf>
    <xf numFmtId="168" fontId="22" fillId="0" borderId="15" xfId="0" applyNumberFormat="1" applyFont="1" applyFill="1" applyBorder="1" applyAlignment="1">
      <alignment horizontal="center" vertical="center"/>
    </xf>
    <xf numFmtId="167" fontId="22" fillId="0" borderId="15" xfId="0" applyNumberFormat="1" applyFont="1" applyFill="1" applyBorder="1" applyAlignment="1">
      <alignment horizontal="center" vertical="center"/>
    </xf>
    <xf numFmtId="168" fontId="22" fillId="0" borderId="0" xfId="0" applyNumberFormat="1" applyFont="1" applyFill="1" applyBorder="1" applyAlignment="1">
      <alignment horizontal="center" vertical="center"/>
    </xf>
    <xf numFmtId="167" fontId="22" fillId="0" borderId="0" xfId="0" applyNumberFormat="1" applyFont="1" applyFill="1" applyBorder="1" applyAlignment="1">
      <alignment horizontal="center" vertical="center"/>
    </xf>
    <xf numFmtId="168" fontId="20" fillId="5" borderId="38" xfId="6" applyNumberFormat="1" applyFont="1" applyFill="1" applyBorder="1" applyAlignment="1">
      <alignment horizontal="center" vertical="center"/>
    </xf>
    <xf numFmtId="167" fontId="20" fillId="5" borderId="32" xfId="6" applyNumberFormat="1" applyFont="1" applyFill="1" applyBorder="1" applyAlignment="1">
      <alignment horizontal="center" vertical="center"/>
    </xf>
    <xf numFmtId="168" fontId="22" fillId="5" borderId="33" xfId="6" applyNumberFormat="1" applyFont="1" applyFill="1" applyBorder="1" applyAlignment="1">
      <alignment horizontal="center" vertical="center"/>
    </xf>
    <xf numFmtId="168" fontId="22" fillId="5" borderId="37" xfId="6" applyNumberFormat="1" applyFont="1" applyFill="1" applyBorder="1" applyAlignment="1">
      <alignment horizontal="center" vertical="center"/>
    </xf>
    <xf numFmtId="164" fontId="20" fillId="6" borderId="0" xfId="0" applyNumberFormat="1" applyFont="1" applyFill="1" applyBorder="1" applyAlignment="1">
      <alignment horizontal="right" wrapText="1"/>
    </xf>
    <xf numFmtId="164" fontId="22" fillId="6" borderId="0" xfId="0" applyNumberFormat="1" applyFont="1" applyFill="1" applyBorder="1" applyAlignment="1">
      <alignment horizontal="right" vertical="center" wrapText="1"/>
    </xf>
    <xf numFmtId="165" fontId="19" fillId="0" borderId="21" xfId="0" applyNumberFormat="1" applyFont="1" applyBorder="1" applyAlignment="1">
      <alignment horizontal="center" vertical="center"/>
    </xf>
    <xf numFmtId="165" fontId="19" fillId="0" borderId="15" xfId="0" applyNumberFormat="1" applyFont="1" applyBorder="1" applyAlignment="1">
      <alignment horizontal="center" vertical="center"/>
    </xf>
    <xf numFmtId="165" fontId="19" fillId="0" borderId="40" xfId="0" applyNumberFormat="1" applyFont="1" applyBorder="1" applyAlignment="1">
      <alignment horizontal="center" vertical="center"/>
    </xf>
    <xf numFmtId="165" fontId="15" fillId="0" borderId="15" xfId="0" applyNumberFormat="1" applyFont="1" applyBorder="1" applyAlignment="1">
      <alignment horizontal="center" vertical="center"/>
    </xf>
    <xf numFmtId="164" fontId="15" fillId="0" borderId="15" xfId="0" applyNumberFormat="1" applyFont="1" applyBorder="1" applyAlignment="1">
      <alignment horizontal="center" vertical="center" wrapText="1"/>
    </xf>
    <xf numFmtId="170" fontId="15" fillId="0" borderId="15" xfId="0" applyNumberFormat="1" applyFont="1" applyBorder="1" applyAlignment="1" applyProtection="1">
      <alignment horizontal="center" vertical="center" wrapText="1"/>
      <protection locked="0"/>
    </xf>
    <xf numFmtId="169" fontId="15" fillId="0" borderId="15" xfId="0" applyNumberFormat="1" applyFont="1" applyBorder="1" applyAlignment="1">
      <alignment horizontal="center" vertical="center"/>
    </xf>
    <xf numFmtId="164" fontId="19" fillId="0" borderId="15" xfId="0" applyNumberFormat="1" applyFont="1" applyBorder="1" applyAlignment="1">
      <alignment horizontal="center" vertical="center" wrapText="1"/>
    </xf>
    <xf numFmtId="170" fontId="14" fillId="0" borderId="15" xfId="0" applyNumberFormat="1" applyFont="1" applyBorder="1" applyAlignment="1" applyProtection="1">
      <alignment horizontal="center" vertical="center" wrapText="1"/>
      <protection locked="0"/>
    </xf>
    <xf numFmtId="169" fontId="19" fillId="0" borderId="15" xfId="0" applyNumberFormat="1" applyFont="1" applyBorder="1" applyAlignment="1">
      <alignment horizontal="center" vertical="center"/>
    </xf>
    <xf numFmtId="164" fontId="19" fillId="0" borderId="40" xfId="0" applyNumberFormat="1" applyFont="1" applyBorder="1" applyAlignment="1">
      <alignment horizontal="center" vertical="center" wrapText="1"/>
    </xf>
    <xf numFmtId="170" fontId="14" fillId="0" borderId="40" xfId="0" applyNumberFormat="1" applyFont="1" applyBorder="1" applyAlignment="1" applyProtection="1">
      <alignment horizontal="center" vertical="center" wrapText="1"/>
      <protection locked="0"/>
    </xf>
    <xf numFmtId="169" fontId="19" fillId="0" borderId="40" xfId="0" applyNumberFormat="1" applyFont="1" applyBorder="1" applyAlignment="1">
      <alignment horizontal="center" vertical="center"/>
    </xf>
    <xf numFmtId="168" fontId="19" fillId="0" borderId="15" xfId="0" applyNumberFormat="1" applyFont="1" applyBorder="1" applyAlignment="1">
      <alignment horizontal="center" vertical="center" wrapText="1"/>
    </xf>
    <xf numFmtId="164" fontId="19" fillId="6" borderId="15" xfId="0" applyNumberFormat="1" applyFont="1" applyFill="1" applyBorder="1" applyAlignment="1">
      <alignment vertical="center" wrapText="1"/>
    </xf>
    <xf numFmtId="168" fontId="19" fillId="0" borderId="40" xfId="0" applyNumberFormat="1" applyFont="1" applyBorder="1" applyAlignment="1">
      <alignment horizontal="center" vertical="center" wrapText="1"/>
    </xf>
    <xf numFmtId="170" fontId="19" fillId="0" borderId="15" xfId="0" applyNumberFormat="1" applyFont="1" applyBorder="1" applyAlignment="1" applyProtection="1">
      <alignment horizontal="center" vertical="center" wrapText="1"/>
      <protection locked="0"/>
    </xf>
    <xf numFmtId="164" fontId="16" fillId="6" borderId="0" xfId="6" applyFont="1" applyFill="1" applyBorder="1" applyAlignment="1">
      <alignment horizontal="center" vertical="center"/>
    </xf>
    <xf numFmtId="164" fontId="19" fillId="10" borderId="15" xfId="0" applyNumberFormat="1" applyFont="1" applyFill="1" applyBorder="1" applyAlignment="1">
      <alignment vertical="center" wrapText="1"/>
    </xf>
    <xf numFmtId="164" fontId="19" fillId="6" borderId="40" xfId="0" applyNumberFormat="1" applyFont="1" applyFill="1" applyBorder="1" applyAlignment="1">
      <alignment vertical="center" wrapText="1"/>
    </xf>
    <xf numFmtId="164" fontId="15" fillId="6" borderId="15" xfId="0" applyNumberFormat="1" applyFont="1" applyFill="1" applyBorder="1" applyAlignment="1">
      <alignment vertical="center" wrapText="1"/>
    </xf>
    <xf numFmtId="164" fontId="13" fillId="0" borderId="0" xfId="6" applyFont="1" applyAlignment="1">
      <alignment horizontal="center" vertical="center"/>
    </xf>
    <xf numFmtId="165" fontId="20" fillId="0" borderId="0" xfId="6" applyNumberFormat="1" applyFont="1" applyAlignment="1">
      <alignment horizontal="center" vertical="center"/>
    </xf>
    <xf numFmtId="164" fontId="14" fillId="0" borderId="0" xfId="6" applyFont="1" applyAlignment="1">
      <alignment horizontal="right" vertical="center" wrapText="1"/>
    </xf>
    <xf numFmtId="168" fontId="20" fillId="6" borderId="0" xfId="6" applyNumberFormat="1" applyFont="1" applyFill="1" applyAlignment="1">
      <alignment horizontal="center" vertical="center"/>
    </xf>
    <xf numFmtId="166" fontId="20" fillId="6" borderId="0" xfId="6" applyNumberFormat="1" applyFont="1" applyFill="1" applyAlignment="1">
      <alignment horizontal="center" vertical="center"/>
    </xf>
    <xf numFmtId="0" fontId="19" fillId="0" borderId="0" xfId="6" applyNumberFormat="1" applyFont="1" applyAlignment="1">
      <alignment vertical="center"/>
    </xf>
    <xf numFmtId="0" fontId="20" fillId="5" borderId="36" xfId="6" applyNumberFormat="1" applyFont="1" applyFill="1" applyBorder="1" applyAlignment="1">
      <alignment horizontal="center" vertical="center"/>
    </xf>
    <xf numFmtId="0" fontId="20" fillId="5" borderId="39" xfId="6" applyNumberFormat="1" applyFont="1" applyFill="1" applyBorder="1" applyAlignment="1">
      <alignment horizontal="center" vertical="center"/>
    </xf>
    <xf numFmtId="0" fontId="20" fillId="0" borderId="15" xfId="0" applyNumberFormat="1" applyFont="1" applyFill="1" applyBorder="1" applyAlignment="1">
      <alignment horizontal="center"/>
    </xf>
    <xf numFmtId="0" fontId="22" fillId="0" borderId="15" xfId="0" applyNumberFormat="1" applyFont="1" applyFill="1" applyBorder="1" applyAlignment="1">
      <alignment horizontal="center" vertical="center"/>
    </xf>
    <xf numFmtId="0" fontId="37" fillId="6" borderId="0" xfId="0" applyFont="1" applyFill="1" applyAlignment="1">
      <alignment vertical="center"/>
    </xf>
    <xf numFmtId="169" fontId="37" fillId="0" borderId="0" xfId="0" applyNumberFormat="1" applyFont="1" applyFill="1" applyAlignment="1">
      <alignment horizontal="center" vertical="center" wrapText="1"/>
    </xf>
    <xf numFmtId="0" fontId="37" fillId="0" borderId="0" xfId="0" applyFont="1" applyAlignment="1">
      <alignment vertical="center"/>
    </xf>
    <xf numFmtId="0" fontId="15" fillId="6" borderId="0" xfId="0" applyFont="1" applyFill="1" applyAlignment="1">
      <alignment vertical="center"/>
    </xf>
    <xf numFmtId="169" fontId="15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vertical="center"/>
    </xf>
    <xf numFmtId="168" fontId="15" fillId="0" borderId="15" xfId="0" applyNumberFormat="1" applyFont="1" applyFill="1" applyBorder="1" applyAlignment="1">
      <alignment horizontal="center" vertical="center" wrapText="1"/>
    </xf>
    <xf numFmtId="165" fontId="15" fillId="0" borderId="15" xfId="0" applyNumberFormat="1" applyFont="1" applyFill="1" applyBorder="1" applyAlignment="1">
      <alignment horizontal="center" vertical="center"/>
    </xf>
    <xf numFmtId="170" fontId="15" fillId="0" borderId="15" xfId="0" applyNumberFormat="1" applyFont="1" applyFill="1" applyBorder="1" applyAlignment="1" applyProtection="1">
      <alignment horizontal="center" vertical="center" wrapText="1"/>
      <protection locked="0"/>
    </xf>
    <xf numFmtId="169" fontId="15" fillId="0" borderId="15" xfId="0" applyNumberFormat="1" applyFont="1" applyFill="1" applyBorder="1" applyAlignment="1">
      <alignment horizontal="center" vertical="center"/>
    </xf>
    <xf numFmtId="170" fontId="14" fillId="0" borderId="15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Alignment="1">
      <alignment vertical="center"/>
    </xf>
    <xf numFmtId="169" fontId="15" fillId="0" borderId="0" xfId="0" applyNumberFormat="1" applyFont="1" applyFill="1" applyAlignment="1">
      <alignment horizontal="center" vertical="center" wrapText="1"/>
    </xf>
    <xf numFmtId="0" fontId="27" fillId="0" borderId="0" xfId="0" applyFont="1" applyFill="1" applyAlignment="1">
      <alignment vertical="center"/>
    </xf>
    <xf numFmtId="166" fontId="14" fillId="7" borderId="15" xfId="0" applyNumberFormat="1" applyFont="1" applyFill="1" applyBorder="1" applyAlignment="1" applyProtection="1">
      <alignment vertical="center" wrapText="1"/>
      <protection locked="0"/>
    </xf>
    <xf numFmtId="164" fontId="15" fillId="0" borderId="15" xfId="0" applyNumberFormat="1" applyFont="1" applyFill="1" applyBorder="1" applyAlignment="1">
      <alignment vertical="center" wrapText="1"/>
    </xf>
    <xf numFmtId="166" fontId="14" fillId="11" borderId="15" xfId="0" applyNumberFormat="1" applyFont="1" applyFill="1" applyBorder="1" applyAlignment="1" applyProtection="1">
      <alignment vertical="center" wrapText="1"/>
      <protection locked="0"/>
    </xf>
    <xf numFmtId="165" fontId="19" fillId="11" borderId="15" xfId="0" applyNumberFormat="1" applyFont="1" applyFill="1" applyBorder="1" applyAlignment="1">
      <alignment horizontal="center" vertical="center"/>
    </xf>
    <xf numFmtId="166" fontId="15" fillId="0" borderId="15" xfId="0" applyNumberFormat="1" applyFont="1" applyFill="1" applyBorder="1" applyAlignment="1" applyProtection="1">
      <alignment horizontal="center" vertical="center" wrapText="1"/>
      <protection locked="0"/>
    </xf>
    <xf numFmtId="166" fontId="14" fillId="0" borderId="15" xfId="0" applyNumberFormat="1" applyFont="1" applyFill="1" applyBorder="1" applyAlignment="1" applyProtection="1">
      <alignment horizontal="center" vertical="center" wrapText="1"/>
      <protection locked="0"/>
    </xf>
    <xf numFmtId="164" fontId="16" fillId="4" borderId="7" xfId="6" applyFont="1" applyFill="1" applyBorder="1" applyAlignment="1">
      <alignment horizontal="center" vertical="center"/>
    </xf>
    <xf numFmtId="164" fontId="16" fillId="4" borderId="4" xfId="6" applyFont="1" applyFill="1" applyBorder="1" applyAlignment="1">
      <alignment horizontal="center" vertical="center"/>
    </xf>
    <xf numFmtId="164" fontId="16" fillId="4" borderId="5" xfId="6" applyFont="1" applyFill="1" applyBorder="1" applyAlignment="1">
      <alignment horizontal="center" vertical="center"/>
    </xf>
    <xf numFmtId="164" fontId="20" fillId="6" borderId="0" xfId="0" applyNumberFormat="1" applyFont="1" applyFill="1" applyBorder="1" applyAlignment="1">
      <alignment horizontal="right" wrapText="1"/>
    </xf>
    <xf numFmtId="164" fontId="20" fillId="6" borderId="19" xfId="0" applyNumberFormat="1" applyFont="1" applyFill="1" applyBorder="1" applyAlignment="1">
      <alignment horizontal="right" wrapText="1"/>
    </xf>
    <xf numFmtId="164" fontId="22" fillId="6" borderId="0" xfId="0" applyNumberFormat="1" applyFont="1" applyFill="1" applyBorder="1" applyAlignment="1">
      <alignment horizontal="right" vertical="center" wrapText="1"/>
    </xf>
    <xf numFmtId="164" fontId="22" fillId="6" borderId="19" xfId="0" applyNumberFormat="1" applyFont="1" applyFill="1" applyBorder="1" applyAlignment="1">
      <alignment horizontal="right" vertical="center" wrapText="1"/>
    </xf>
    <xf numFmtId="166" fontId="14" fillId="0" borderId="15" xfId="0" applyNumberFormat="1" applyFont="1" applyBorder="1" applyAlignment="1" applyProtection="1">
      <alignment horizontal="center" vertical="center" wrapText="1"/>
      <protection locked="0"/>
    </xf>
    <xf numFmtId="166" fontId="31" fillId="7" borderId="15" xfId="0" applyNumberFormat="1" applyFont="1" applyFill="1" applyBorder="1" applyAlignment="1" applyProtection="1">
      <alignment horizontal="center" vertical="center" wrapText="1"/>
      <protection locked="0"/>
    </xf>
    <xf numFmtId="166" fontId="14" fillId="0" borderId="16" xfId="0" applyNumberFormat="1" applyFont="1" applyBorder="1" applyAlignment="1" applyProtection="1">
      <alignment horizontal="center" vertical="center" wrapText="1"/>
      <protection locked="0"/>
    </xf>
    <xf numFmtId="166" fontId="14" fillId="0" borderId="17" xfId="0" applyNumberFormat="1" applyFont="1" applyBorder="1" applyAlignment="1" applyProtection="1">
      <alignment horizontal="center" vertical="center" wrapText="1"/>
      <protection locked="0"/>
    </xf>
    <xf numFmtId="164" fontId="20" fillId="0" borderId="23" xfId="0" applyNumberFormat="1" applyFont="1" applyBorder="1" applyAlignment="1">
      <alignment horizontal="right" wrapText="1"/>
    </xf>
    <xf numFmtId="164" fontId="20" fillId="0" borderId="22" xfId="0" applyNumberFormat="1" applyFont="1" applyBorder="1" applyAlignment="1">
      <alignment horizontal="right" wrapText="1"/>
    </xf>
    <xf numFmtId="164" fontId="28" fillId="11" borderId="15" xfId="0" applyNumberFormat="1" applyFont="1" applyFill="1" applyBorder="1" applyAlignment="1">
      <alignment horizontal="center" vertical="center" wrapText="1"/>
    </xf>
    <xf numFmtId="0" fontId="30" fillId="11" borderId="15" xfId="0" applyNumberFormat="1" applyFont="1" applyFill="1" applyBorder="1" applyAlignment="1">
      <alignment horizontal="center" vertical="center"/>
    </xf>
    <xf numFmtId="0" fontId="28" fillId="7" borderId="15" xfId="0" applyNumberFormat="1" applyFont="1" applyFill="1" applyBorder="1" applyAlignment="1">
      <alignment horizontal="center" vertical="center"/>
    </xf>
    <xf numFmtId="0" fontId="30" fillId="7" borderId="15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164" fontId="36" fillId="0" borderId="0" xfId="6" applyFont="1" applyAlignment="1">
      <alignment horizontal="right" vertical="center"/>
    </xf>
    <xf numFmtId="164" fontId="11" fillId="0" borderId="0" xfId="1" applyFont="1" applyAlignment="1" applyProtection="1">
      <alignment horizontal="center" vertical="center"/>
    </xf>
    <xf numFmtId="164" fontId="12" fillId="0" borderId="0" xfId="6" quotePrefix="1" applyFont="1" applyAlignment="1">
      <alignment horizontal="center" vertical="center"/>
    </xf>
    <xf numFmtId="164" fontId="14" fillId="7" borderId="7" xfId="6" applyFont="1" applyFill="1" applyBorder="1" applyAlignment="1" applyProtection="1">
      <alignment horizontal="center" vertical="center"/>
      <protection locked="0"/>
    </xf>
    <xf numFmtId="164" fontId="14" fillId="7" borderId="4" xfId="6" applyFont="1" applyFill="1" applyBorder="1" applyAlignment="1" applyProtection="1">
      <alignment horizontal="center" vertical="center"/>
      <protection locked="0"/>
    </xf>
    <xf numFmtId="164" fontId="14" fillId="7" borderId="5" xfId="6" applyFont="1" applyFill="1" applyBorder="1" applyAlignment="1" applyProtection="1">
      <alignment horizontal="center" vertical="center"/>
      <protection locked="0"/>
    </xf>
    <xf numFmtId="49" fontId="14" fillId="7" borderId="7" xfId="6" applyNumberFormat="1" applyFont="1" applyFill="1" applyBorder="1" applyAlignment="1" applyProtection="1">
      <alignment horizontal="center" vertical="center"/>
      <protection locked="0"/>
    </xf>
    <xf numFmtId="49" fontId="14" fillId="7" borderId="4" xfId="6" applyNumberFormat="1" applyFont="1" applyFill="1" applyBorder="1" applyAlignment="1" applyProtection="1">
      <alignment horizontal="center" vertical="center"/>
      <protection locked="0"/>
    </xf>
    <xf numFmtId="49" fontId="14" fillId="7" borderId="5" xfId="6" applyNumberFormat="1" applyFont="1" applyFill="1" applyBorder="1" applyAlignment="1" applyProtection="1">
      <alignment horizontal="center" vertical="center"/>
      <protection locked="0"/>
    </xf>
    <xf numFmtId="164" fontId="13" fillId="0" borderId="14" xfId="6" applyFont="1" applyBorder="1" applyAlignment="1">
      <alignment horizontal="center" vertical="center"/>
    </xf>
    <xf numFmtId="164" fontId="13" fillId="0" borderId="0" xfId="6" applyFont="1" applyBorder="1" applyAlignment="1">
      <alignment horizontal="center" vertical="center"/>
    </xf>
    <xf numFmtId="164" fontId="17" fillId="0" borderId="13" xfId="0" applyNumberFormat="1" applyFont="1" applyBorder="1" applyAlignment="1">
      <alignment horizontal="center" vertical="center" wrapText="1"/>
    </xf>
    <xf numFmtId="164" fontId="17" fillId="0" borderId="14" xfId="0" applyNumberFormat="1" applyFont="1" applyBorder="1" applyAlignment="1">
      <alignment horizontal="center" vertical="center" wrapText="1"/>
    </xf>
    <xf numFmtId="164" fontId="17" fillId="0" borderId="18" xfId="0" applyNumberFormat="1" applyFont="1" applyBorder="1" applyAlignment="1">
      <alignment horizontal="center" vertical="center" wrapText="1"/>
    </xf>
    <xf numFmtId="0" fontId="28" fillId="7" borderId="16" xfId="0" applyNumberFormat="1" applyFont="1" applyFill="1" applyBorder="1" applyAlignment="1">
      <alignment horizontal="center"/>
    </xf>
    <xf numFmtId="0" fontId="28" fillId="7" borderId="17" xfId="0" applyNumberFormat="1" applyFont="1" applyFill="1" applyBorder="1" applyAlignment="1">
      <alignment horizontal="center"/>
    </xf>
    <xf numFmtId="166" fontId="31" fillId="7" borderId="16" xfId="0" applyNumberFormat="1" applyFont="1" applyFill="1" applyBorder="1" applyAlignment="1" applyProtection="1">
      <alignment horizontal="center" vertical="center" wrapText="1"/>
      <protection locked="0"/>
    </xf>
    <xf numFmtId="166" fontId="31" fillId="7" borderId="17" xfId="0" applyNumberFormat="1" applyFont="1" applyFill="1" applyBorder="1" applyAlignment="1" applyProtection="1">
      <alignment horizontal="center" vertical="center" wrapText="1"/>
      <protection locked="0"/>
    </xf>
    <xf numFmtId="166" fontId="15" fillId="0" borderId="16" xfId="0" applyNumberFormat="1" applyFont="1" applyBorder="1" applyAlignment="1" applyProtection="1">
      <alignment horizontal="center" vertical="center" wrapText="1"/>
      <protection locked="0"/>
    </xf>
    <xf numFmtId="166" fontId="15" fillId="0" borderId="17" xfId="0" applyNumberFormat="1" applyFont="1" applyBorder="1" applyAlignment="1" applyProtection="1">
      <alignment horizontal="center" vertical="center" wrapText="1"/>
      <protection locked="0"/>
    </xf>
    <xf numFmtId="166" fontId="14" fillId="0" borderId="41" xfId="0" applyNumberFormat="1" applyFont="1" applyBorder="1" applyAlignment="1" applyProtection="1">
      <alignment horizontal="center" vertical="center" wrapText="1"/>
      <protection locked="0"/>
    </xf>
    <xf numFmtId="166" fontId="14" fillId="0" borderId="22" xfId="0" applyNumberFormat="1" applyFont="1" applyBorder="1" applyAlignment="1" applyProtection="1">
      <alignment horizontal="center" vertical="center" wrapText="1"/>
      <protection locked="0"/>
    </xf>
    <xf numFmtId="165" fontId="30" fillId="7" borderId="16" xfId="0" applyNumberFormat="1" applyFont="1" applyFill="1" applyBorder="1" applyAlignment="1">
      <alignment horizontal="center" vertical="center"/>
    </xf>
    <xf numFmtId="165" fontId="30" fillId="7" borderId="17" xfId="0" applyNumberFormat="1" applyFont="1" applyFill="1" applyBorder="1" applyAlignment="1">
      <alignment horizontal="center" vertical="center"/>
    </xf>
    <xf numFmtId="164" fontId="18" fillId="8" borderId="21" xfId="6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165" fontId="20" fillId="5" borderId="28" xfId="6" applyNumberFormat="1" applyFont="1" applyFill="1" applyBorder="1" applyAlignment="1">
      <alignment horizontal="center" vertical="center"/>
    </xf>
    <xf numFmtId="0" fontId="23" fillId="0" borderId="17" xfId="0" applyFont="1" applyBorder="1"/>
    <xf numFmtId="165" fontId="22" fillId="0" borderId="0" xfId="6" applyNumberFormat="1" applyFont="1" applyAlignment="1">
      <alignment horizontal="left" vertical="center"/>
    </xf>
    <xf numFmtId="165" fontId="20" fillId="5" borderId="16" xfId="6" applyNumberFormat="1" applyFont="1" applyFill="1" applyBorder="1" applyAlignment="1">
      <alignment horizontal="center" vertical="center"/>
    </xf>
    <xf numFmtId="0" fontId="23" fillId="0" borderId="20" xfId="0" applyFont="1" applyBorder="1"/>
    <xf numFmtId="164" fontId="34" fillId="4" borderId="31" xfId="6" applyFont="1" applyFill="1" applyBorder="1" applyAlignment="1">
      <alignment horizontal="center" vertical="center" wrapText="1"/>
    </xf>
    <xf numFmtId="0" fontId="34" fillId="4" borderId="24" xfId="0" applyFont="1" applyFill="1" applyBorder="1"/>
    <xf numFmtId="0" fontId="34" fillId="4" borderId="30" xfId="0" applyFont="1" applyFill="1" applyBorder="1"/>
    <xf numFmtId="165" fontId="20" fillId="5" borderId="15" xfId="6" applyNumberFormat="1" applyFont="1" applyFill="1" applyBorder="1" applyAlignment="1">
      <alignment horizontal="center" vertical="center"/>
    </xf>
    <xf numFmtId="165" fontId="20" fillId="5" borderId="34" xfId="6" applyNumberFormat="1" applyFont="1" applyFill="1" applyBorder="1" applyAlignment="1">
      <alignment horizontal="center" vertical="center"/>
    </xf>
    <xf numFmtId="164" fontId="13" fillId="9" borderId="36" xfId="6" applyFont="1" applyFill="1" applyBorder="1" applyAlignment="1">
      <alignment horizontal="center" vertical="center" wrapText="1"/>
    </xf>
    <xf numFmtId="164" fontId="13" fillId="9" borderId="37" xfId="6" applyFont="1" applyFill="1" applyBorder="1" applyAlignment="1">
      <alignment horizontal="center" vertical="center" wrapText="1"/>
    </xf>
    <xf numFmtId="164" fontId="34" fillId="4" borderId="32" xfId="6" applyFont="1" applyFill="1" applyBorder="1" applyAlignment="1">
      <alignment horizontal="center" vertical="center" wrapText="1"/>
    </xf>
    <xf numFmtId="164" fontId="34" fillId="4" borderId="33" xfId="6" applyFont="1" applyFill="1" applyBorder="1" applyAlignment="1">
      <alignment horizontal="center" vertical="center" wrapText="1"/>
    </xf>
    <xf numFmtId="164" fontId="13" fillId="9" borderId="29" xfId="6" applyFont="1" applyFill="1" applyBorder="1" applyAlignment="1" applyProtection="1">
      <alignment horizontal="left" vertical="center"/>
      <protection locked="0"/>
    </xf>
    <xf numFmtId="0" fontId="23" fillId="9" borderId="26" xfId="0" applyFont="1" applyFill="1" applyBorder="1"/>
    <xf numFmtId="164" fontId="13" fillId="9" borderId="25" xfId="6" applyFont="1" applyFill="1" applyBorder="1" applyAlignment="1" applyProtection="1">
      <alignment horizontal="left" vertical="center"/>
      <protection locked="0"/>
    </xf>
    <xf numFmtId="0" fontId="23" fillId="9" borderId="35" xfId="0" applyFont="1" applyFill="1" applyBorder="1"/>
    <xf numFmtId="164" fontId="35" fillId="0" borderId="0" xfId="6" applyFont="1" applyAlignment="1">
      <alignment horizontal="right" vertical="center"/>
    </xf>
    <xf numFmtId="0" fontId="21" fillId="0" borderId="8" xfId="0" applyFont="1" applyBorder="1" applyAlignment="1">
      <alignment horizontal="right"/>
    </xf>
    <xf numFmtId="164" fontId="13" fillId="0" borderId="0" xfId="6" applyFont="1" applyAlignment="1">
      <alignment horizontal="right" vertical="center" wrapText="1"/>
    </xf>
    <xf numFmtId="0" fontId="23" fillId="0" borderId="0" xfId="0" applyFont="1"/>
    <xf numFmtId="164" fontId="34" fillId="4" borderId="27" xfId="6" applyFont="1" applyFill="1" applyBorder="1" applyAlignment="1">
      <alignment horizontal="center" vertical="center" wrapText="1"/>
    </xf>
    <xf numFmtId="165" fontId="20" fillId="5" borderId="13" xfId="6" applyNumberFormat="1" applyFont="1" applyFill="1" applyBorder="1" applyAlignment="1">
      <alignment horizontal="center" vertical="center"/>
    </xf>
    <xf numFmtId="0" fontId="15" fillId="0" borderId="14" xfId="0" applyFont="1" applyBorder="1"/>
    <xf numFmtId="0" fontId="15" fillId="0" borderId="18" xfId="0" applyFont="1" applyBorder="1"/>
    <xf numFmtId="164" fontId="13" fillId="0" borderId="0" xfId="6" applyFont="1" applyAlignment="1">
      <alignment horizontal="right" vertical="center"/>
    </xf>
    <xf numFmtId="0" fontId="15" fillId="0" borderId="0" xfId="0" applyFont="1" applyAlignment="1">
      <alignment horizontal="right"/>
    </xf>
    <xf numFmtId="166" fontId="19" fillId="0" borderId="16" xfId="0" applyNumberFormat="1" applyFont="1" applyBorder="1" applyAlignment="1" applyProtection="1">
      <alignment horizontal="center" vertical="center" wrapText="1"/>
      <protection locked="0"/>
    </xf>
    <xf numFmtId="166" fontId="19" fillId="0" borderId="17" xfId="0" applyNumberFormat="1" applyFont="1" applyBorder="1" applyAlignment="1" applyProtection="1">
      <alignment horizontal="center" vertical="center" wrapText="1"/>
      <protection locked="0"/>
    </xf>
  </cellXfs>
  <cellStyles count="16">
    <cellStyle name="Гиперссылка" xfId="1" builtinId="8"/>
    <cellStyle name="Гиперссылка 2" xfId="2"/>
    <cellStyle name="Заголовок" xfId="3"/>
    <cellStyle name="Заметка_ЗАКАЗ FINAL" xfId="4"/>
    <cellStyle name="Меню" xfId="5"/>
    <cellStyle name="Обычный" xfId="0" builtinId="0"/>
    <cellStyle name="Обычный 2" xfId="6"/>
    <cellStyle name="Обычный 2 2" xfId="7"/>
    <cellStyle name="Обычный 3" xfId="8"/>
    <cellStyle name="Обычный 4" xfId="9"/>
    <cellStyle name="Обычный 5" xfId="10"/>
    <cellStyle name="Обычный 6" xfId="11"/>
    <cellStyle name="Обычный 7" xfId="12"/>
    <cellStyle name="Обычный 8" xfId="13"/>
    <cellStyle name="Обычный 9" xfId="14"/>
    <cellStyle name="Просмотренная гиперссылка_ЗАКАЗ FINAL" xfId="15"/>
  </cellStyles>
  <dxfs count="0"/>
  <tableStyles count="0" defaultTableStyle="TableStyleMedium9" defaultPivotStyle="PivotStyleLight16"/>
  <colors>
    <mruColors>
      <color rgb="FFBFBFBF"/>
      <color rgb="FFFFFF99"/>
      <color rgb="FFA5A5A5"/>
      <color rgb="FFF7F7F7"/>
      <color rgb="FF1E262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510540</xdr:colOff>
      <xdr:row>144</xdr:row>
      <xdr:rowOff>0</xdr:rowOff>
    </xdr:from>
    <xdr:to>
      <xdr:col>7</xdr:col>
      <xdr:colOff>1053465</xdr:colOff>
      <xdr:row>144</xdr:row>
      <xdr:rowOff>0</xdr:rowOff>
    </xdr:to>
    <xdr:pic>
      <xdr:nvPicPr>
        <xdr:cNvPr id="1304" name="Рисунок 22" descr="жетон 3 (1).jpg">
          <a:extLst>
            <a:ext uri="{FF2B5EF4-FFF2-40B4-BE49-F238E27FC236}">
              <a16:creationId xmlns:a16="http://schemas.microsoft.com/office/drawing/2014/main" xmlns="" id="{00000000-0008-0000-0000-00001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404860" y="33947100"/>
          <a:ext cx="571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78001</xdr:rowOff>
    </xdr:from>
    <xdr:to>
      <xdr:col>1</xdr:col>
      <xdr:colOff>3629025</xdr:colOff>
      <xdr:row>7</xdr:row>
      <xdr:rowOff>122847</xdr:rowOff>
    </xdr:to>
    <xdr:pic>
      <xdr:nvPicPr>
        <xdr:cNvPr id="4" name="Рисунок 3" descr="jumbo_logo.png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426344"/>
          <a:ext cx="3999139" cy="2015160"/>
        </a:xfrm>
        <a:prstGeom prst="rect">
          <a:avLst/>
        </a:prstGeom>
      </xdr:spPr>
    </xdr:pic>
    <xdr:clientData/>
  </xdr:twoCellAnchor>
  <xdr:twoCellAnchor editAs="oneCell">
    <xdr:from>
      <xdr:col>7</xdr:col>
      <xdr:colOff>510540</xdr:colOff>
      <xdr:row>144</xdr:row>
      <xdr:rowOff>0</xdr:rowOff>
    </xdr:from>
    <xdr:to>
      <xdr:col>7</xdr:col>
      <xdr:colOff>1053465</xdr:colOff>
      <xdr:row>144</xdr:row>
      <xdr:rowOff>0</xdr:rowOff>
    </xdr:to>
    <xdr:pic>
      <xdr:nvPicPr>
        <xdr:cNvPr id="6" name="Рисунок 22" descr="жетон 3 (1).jpg">
          <a:extLst>
            <a:ext uri="{FF2B5EF4-FFF2-40B4-BE49-F238E27FC236}">
              <a16:creationId xmlns:a16="http://schemas.microsoft.com/office/drawing/2014/main" xmlns="" id="{9A1B083F-CD4D-C24D-8B66-3BF3FB43B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26340" y="35267900"/>
          <a:ext cx="542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21"/>
  <sheetViews>
    <sheetView showGridLines="0" tabSelected="1" zoomScale="73" zoomScaleNormal="73" workbookViewId="0">
      <selection activeCell="G133" sqref="G133"/>
    </sheetView>
  </sheetViews>
  <sheetFormatPr defaultColWidth="8.77734375" defaultRowHeight="14.4"/>
  <cols>
    <col min="1" max="1" width="5.44140625" customWidth="1"/>
    <col min="2" max="2" width="57" customWidth="1"/>
    <col min="3" max="3" width="19.77734375" customWidth="1"/>
    <col min="4" max="4" width="18.44140625" customWidth="1"/>
    <col min="5" max="5" width="22.44140625" customWidth="1"/>
    <col min="6" max="6" width="18.109375" customWidth="1"/>
    <col min="7" max="7" width="17.44140625" customWidth="1"/>
    <col min="8" max="8" width="15.77734375" customWidth="1"/>
    <col min="9" max="9" width="18.44140625" customWidth="1"/>
    <col min="10" max="10" width="14.88671875" bestFit="1" customWidth="1"/>
  </cols>
  <sheetData>
    <row r="1" spans="1:10" s="1" customFormat="1" ht="27.6">
      <c r="A1" s="130" t="s">
        <v>91</v>
      </c>
      <c r="B1" s="130"/>
      <c r="C1" s="130"/>
      <c r="D1" s="130"/>
      <c r="E1" s="130"/>
      <c r="F1" s="132" t="s">
        <v>0</v>
      </c>
      <c r="G1" s="132"/>
      <c r="H1" s="132"/>
      <c r="I1" s="132"/>
    </row>
    <row r="2" spans="1:10" s="1" customFormat="1" ht="27.6">
      <c r="A2" s="130" t="s">
        <v>92</v>
      </c>
      <c r="B2" s="130"/>
      <c r="C2" s="130"/>
      <c r="D2" s="130"/>
      <c r="E2" s="130"/>
      <c r="F2" s="133" t="s">
        <v>1</v>
      </c>
      <c r="G2" s="133"/>
      <c r="H2" s="133"/>
      <c r="I2" s="133"/>
    </row>
    <row r="3" spans="1:10" s="1" customFormat="1" ht="28.2">
      <c r="D3" s="22"/>
      <c r="E3" s="22"/>
      <c r="F3" s="132" t="s">
        <v>2</v>
      </c>
      <c r="G3" s="132"/>
      <c r="H3" s="132"/>
      <c r="I3" s="132"/>
    </row>
    <row r="4" spans="1:10" s="1" customFormat="1" ht="25.2" customHeight="1">
      <c r="C4" s="22"/>
      <c r="D4" s="22"/>
      <c r="E4" s="22"/>
      <c r="F4" s="22"/>
      <c r="G4" s="22"/>
      <c r="H4" s="22"/>
      <c r="I4" s="22"/>
    </row>
    <row r="5" spans="1:10" s="1" customFormat="1" ht="25.2" customHeight="1">
      <c r="C5" s="22"/>
      <c r="D5" s="22"/>
      <c r="E5" s="131" t="s">
        <v>99</v>
      </c>
      <c r="F5" s="131"/>
      <c r="G5" s="131"/>
      <c r="H5" s="131"/>
      <c r="I5" s="131"/>
    </row>
    <row r="6" spans="1:10" s="1" customFormat="1" ht="25.2" customHeight="1">
      <c r="B6" s="2"/>
      <c r="C6" s="2"/>
      <c r="D6" s="2"/>
      <c r="E6" s="131" t="s">
        <v>100</v>
      </c>
      <c r="F6" s="131"/>
      <c r="G6" s="131"/>
      <c r="H6" s="131"/>
      <c r="I6" s="131"/>
    </row>
    <row r="7" spans="1:10" s="1" customFormat="1" ht="25.2" customHeight="1" thickBot="1">
      <c r="B7" s="140" t="s">
        <v>3</v>
      </c>
      <c r="C7" s="140"/>
      <c r="D7" s="140"/>
      <c r="E7" s="140"/>
      <c r="F7" s="140"/>
      <c r="G7" s="141"/>
      <c r="H7" s="141"/>
      <c r="I7" s="141"/>
    </row>
    <row r="8" spans="1:10" s="1" customFormat="1" ht="25.2" customHeight="1" thickBot="1">
      <c r="B8" s="3" t="s">
        <v>4</v>
      </c>
      <c r="C8" s="134"/>
      <c r="D8" s="135"/>
      <c r="E8" s="136"/>
      <c r="F8" s="40" t="s">
        <v>5</v>
      </c>
      <c r="G8" s="134"/>
      <c r="H8" s="135"/>
      <c r="I8" s="136"/>
    </row>
    <row r="9" spans="1:10" s="1" customFormat="1" ht="25.2" customHeight="1" thickBot="1">
      <c r="B9" s="4" t="s">
        <v>6</v>
      </c>
      <c r="C9" s="134"/>
      <c r="D9" s="135"/>
      <c r="E9" s="136"/>
      <c r="F9" s="41" t="s">
        <v>7</v>
      </c>
      <c r="G9" s="134"/>
      <c r="H9" s="135"/>
      <c r="I9" s="136"/>
    </row>
    <row r="10" spans="1:10" s="1" customFormat="1" ht="25.2" customHeight="1" thickBot="1">
      <c r="B10" s="4" t="s">
        <v>8</v>
      </c>
      <c r="C10" s="134"/>
      <c r="D10" s="135"/>
      <c r="E10" s="136"/>
      <c r="F10" s="41" t="s">
        <v>9</v>
      </c>
      <c r="G10" s="134"/>
      <c r="H10" s="135"/>
      <c r="I10" s="136"/>
    </row>
    <row r="11" spans="1:10" s="1" customFormat="1" ht="25.2" customHeight="1" thickBot="1">
      <c r="B11" s="5" t="s">
        <v>10</v>
      </c>
      <c r="C11" s="137" t="s">
        <v>137</v>
      </c>
      <c r="D11" s="138"/>
      <c r="E11" s="139"/>
      <c r="F11" s="6" t="s">
        <v>11</v>
      </c>
      <c r="G11" s="134"/>
      <c r="H11" s="135"/>
      <c r="I11" s="136"/>
    </row>
    <row r="12" spans="1:10" s="1" customFormat="1" ht="25.2" customHeight="1" thickBot="1"/>
    <row r="13" spans="1:10" s="7" customFormat="1" ht="30" customHeight="1" thickBot="1">
      <c r="A13" s="113" t="s">
        <v>95</v>
      </c>
      <c r="B13" s="114"/>
      <c r="C13" s="114"/>
      <c r="D13" s="114"/>
      <c r="E13" s="114"/>
      <c r="F13" s="114"/>
      <c r="G13" s="114"/>
      <c r="H13" s="114"/>
      <c r="I13" s="114"/>
      <c r="J13" s="115"/>
    </row>
    <row r="14" spans="1:10" s="27" customFormat="1" ht="30" customHeight="1" thickBot="1">
      <c r="B14" s="142" t="s">
        <v>102</v>
      </c>
      <c r="C14" s="143"/>
      <c r="D14" s="143"/>
      <c r="E14" s="143"/>
      <c r="F14" s="143"/>
      <c r="G14" s="143"/>
      <c r="H14" s="143"/>
      <c r="I14" s="144"/>
    </row>
    <row r="15" spans="1:10" s="27" customFormat="1" ht="32.549999999999997" customHeight="1">
      <c r="B15" s="28" t="s">
        <v>17</v>
      </c>
      <c r="C15" s="28" t="s">
        <v>69</v>
      </c>
      <c r="D15" s="29" t="s">
        <v>63</v>
      </c>
      <c r="E15" s="155" t="s">
        <v>67</v>
      </c>
      <c r="F15" s="155"/>
      <c r="G15" s="29" t="s">
        <v>18</v>
      </c>
      <c r="H15" s="29" t="s">
        <v>68</v>
      </c>
      <c r="I15" s="8" t="s">
        <v>19</v>
      </c>
    </row>
    <row r="16" spans="1:10" s="25" customFormat="1" ht="19.95" customHeight="1">
      <c r="B16" s="32" t="s">
        <v>20</v>
      </c>
      <c r="C16" s="32"/>
      <c r="D16" s="32"/>
      <c r="E16" s="145"/>
      <c r="F16" s="146"/>
      <c r="G16" s="32"/>
      <c r="H16" s="32"/>
      <c r="I16" s="33"/>
    </row>
    <row r="17" spans="2:9" s="7" customFormat="1" ht="19.95" customHeight="1">
      <c r="B17" s="9" t="s">
        <v>21</v>
      </c>
      <c r="C17" s="10">
        <v>0.1</v>
      </c>
      <c r="D17" s="62">
        <v>95</v>
      </c>
      <c r="E17" s="112">
        <v>2.2000000000000002</v>
      </c>
      <c r="F17" s="112"/>
      <c r="G17" s="11"/>
      <c r="H17" s="12">
        <f>G17*E17</f>
        <v>0</v>
      </c>
      <c r="I17" s="47">
        <f>H17/C17*D17</f>
        <v>0</v>
      </c>
    </row>
    <row r="18" spans="2:9" s="7" customFormat="1" ht="19.95" customHeight="1">
      <c r="B18" s="9" t="s">
        <v>27</v>
      </c>
      <c r="C18" s="10">
        <v>0.1</v>
      </c>
      <c r="D18" s="63">
        <v>95</v>
      </c>
      <c r="E18" s="112">
        <v>2.4</v>
      </c>
      <c r="F18" s="112"/>
      <c r="G18" s="11"/>
      <c r="H18" s="12">
        <f t="shared" ref="H18:H78" si="0">G18*E18</f>
        <v>0</v>
      </c>
      <c r="I18" s="48">
        <f t="shared" ref="I18:I78" si="1">H18/C18*D18</f>
        <v>0</v>
      </c>
    </row>
    <row r="19" spans="2:9" s="7" customFormat="1" ht="19.95" customHeight="1">
      <c r="B19" s="9" t="s">
        <v>28</v>
      </c>
      <c r="C19" s="10">
        <v>0.1</v>
      </c>
      <c r="D19" s="63">
        <v>95</v>
      </c>
      <c r="E19" s="112">
        <v>2.4</v>
      </c>
      <c r="F19" s="112"/>
      <c r="G19" s="11"/>
      <c r="H19" s="12">
        <f t="shared" si="0"/>
        <v>0</v>
      </c>
      <c r="I19" s="48">
        <f t="shared" si="1"/>
        <v>0</v>
      </c>
    </row>
    <row r="20" spans="2:9" s="42" customFormat="1" ht="19.95" customHeight="1">
      <c r="B20" s="9" t="s">
        <v>101</v>
      </c>
      <c r="C20" s="10">
        <v>0.1</v>
      </c>
      <c r="D20" s="63">
        <v>85</v>
      </c>
      <c r="E20" s="112">
        <v>3.5</v>
      </c>
      <c r="F20" s="112"/>
      <c r="G20" s="11"/>
      <c r="H20" s="12">
        <f t="shared" si="0"/>
        <v>0</v>
      </c>
      <c r="I20" s="48">
        <f t="shared" si="1"/>
        <v>0</v>
      </c>
    </row>
    <row r="21" spans="2:9" s="7" customFormat="1" ht="19.95" customHeight="1">
      <c r="B21" s="9" t="s">
        <v>76</v>
      </c>
      <c r="C21" s="10">
        <v>0.1</v>
      </c>
      <c r="D21" s="64">
        <v>52</v>
      </c>
      <c r="E21" s="112">
        <v>2.4</v>
      </c>
      <c r="F21" s="112"/>
      <c r="G21" s="11"/>
      <c r="H21" s="12">
        <f t="shared" si="0"/>
        <v>0</v>
      </c>
      <c r="I21" s="48">
        <f t="shared" si="1"/>
        <v>0</v>
      </c>
    </row>
    <row r="22" spans="2:9" s="24" customFormat="1" ht="19.95" customHeight="1">
      <c r="B22" s="32" t="s">
        <v>29</v>
      </c>
      <c r="C22" s="34"/>
      <c r="D22" s="35"/>
      <c r="E22" s="153"/>
      <c r="F22" s="154"/>
      <c r="G22" s="36"/>
      <c r="H22" s="50"/>
      <c r="I22" s="51"/>
    </row>
    <row r="23" spans="2:9" s="7" customFormat="1" ht="19.95" customHeight="1">
      <c r="B23" s="9" t="s">
        <v>30</v>
      </c>
      <c r="C23" s="10">
        <v>0.1</v>
      </c>
      <c r="D23" s="63">
        <v>156</v>
      </c>
      <c r="E23" s="112">
        <v>2</v>
      </c>
      <c r="F23" s="112"/>
      <c r="G23" s="11"/>
      <c r="H23" s="12">
        <f t="shared" si="0"/>
        <v>0</v>
      </c>
      <c r="I23" s="48">
        <f t="shared" si="1"/>
        <v>0</v>
      </c>
    </row>
    <row r="24" spans="2:9" s="7" customFormat="1" ht="19.95" customHeight="1">
      <c r="B24" s="9" t="s">
        <v>134</v>
      </c>
      <c r="C24" s="10">
        <v>0.1</v>
      </c>
      <c r="D24" s="64">
        <v>60</v>
      </c>
      <c r="E24" s="112">
        <v>2</v>
      </c>
      <c r="F24" s="112"/>
      <c r="G24" s="11"/>
      <c r="H24" s="12">
        <f t="shared" si="0"/>
        <v>0</v>
      </c>
      <c r="I24" s="49">
        <f t="shared" si="1"/>
        <v>0</v>
      </c>
    </row>
    <row r="25" spans="2:9" s="7" customFormat="1" ht="19.95" customHeight="1">
      <c r="B25" s="9" t="s">
        <v>135</v>
      </c>
      <c r="C25" s="10">
        <v>0.1</v>
      </c>
      <c r="D25" s="64">
        <v>125</v>
      </c>
      <c r="E25" s="112">
        <v>2</v>
      </c>
      <c r="F25" s="112"/>
      <c r="G25" s="11"/>
      <c r="H25" s="12">
        <f t="shared" si="0"/>
        <v>0</v>
      </c>
      <c r="I25" s="49">
        <f t="shared" si="1"/>
        <v>0</v>
      </c>
    </row>
    <row r="26" spans="2:9" s="7" customFormat="1" ht="19.95" customHeight="1">
      <c r="B26" s="9" t="s">
        <v>136</v>
      </c>
      <c r="C26" s="10">
        <v>0.1</v>
      </c>
      <c r="D26" s="64">
        <v>130</v>
      </c>
      <c r="E26" s="112">
        <v>2</v>
      </c>
      <c r="F26" s="112"/>
      <c r="G26" s="11"/>
      <c r="H26" s="12">
        <f t="shared" ref="H26" si="2">G26*E26</f>
        <v>0</v>
      </c>
      <c r="I26" s="49">
        <f t="shared" ref="I26" si="3">H26/C26*D26</f>
        <v>0</v>
      </c>
    </row>
    <row r="27" spans="2:9" s="24" customFormat="1" ht="19.95" customHeight="1">
      <c r="B27" s="32" t="s">
        <v>31</v>
      </c>
      <c r="C27" s="34"/>
      <c r="D27" s="35"/>
      <c r="E27" s="153"/>
      <c r="F27" s="154"/>
      <c r="G27" s="36"/>
      <c r="H27" s="50"/>
      <c r="I27" s="51"/>
    </row>
    <row r="28" spans="2:9" s="7" customFormat="1" ht="19.95" customHeight="1">
      <c r="B28" s="9" t="s">
        <v>83</v>
      </c>
      <c r="C28" s="10">
        <v>0.1</v>
      </c>
      <c r="D28" s="62">
        <v>175</v>
      </c>
      <c r="E28" s="112">
        <v>2.2000000000000002</v>
      </c>
      <c r="F28" s="112"/>
      <c r="G28" s="11"/>
      <c r="H28" s="12">
        <f t="shared" si="0"/>
        <v>0</v>
      </c>
      <c r="I28" s="48">
        <f t="shared" si="1"/>
        <v>0</v>
      </c>
    </row>
    <row r="29" spans="2:9" s="7" customFormat="1" ht="19.95" customHeight="1">
      <c r="B29" s="9" t="s">
        <v>32</v>
      </c>
      <c r="C29" s="10">
        <v>0.1</v>
      </c>
      <c r="D29" s="63">
        <v>60</v>
      </c>
      <c r="E29" s="112">
        <v>2.4</v>
      </c>
      <c r="F29" s="112"/>
      <c r="G29" s="11"/>
      <c r="H29" s="12">
        <f t="shared" si="0"/>
        <v>0</v>
      </c>
      <c r="I29" s="48">
        <f t="shared" si="1"/>
        <v>0</v>
      </c>
    </row>
    <row r="30" spans="2:9" s="7" customFormat="1" ht="19.95" customHeight="1">
      <c r="B30" s="9" t="s">
        <v>77</v>
      </c>
      <c r="C30" s="10">
        <v>0.1</v>
      </c>
      <c r="D30" s="64">
        <v>155</v>
      </c>
      <c r="E30" s="112">
        <v>2.2000000000000002</v>
      </c>
      <c r="F30" s="112"/>
      <c r="G30" s="11"/>
      <c r="H30" s="12">
        <f t="shared" si="0"/>
        <v>0</v>
      </c>
      <c r="I30" s="48">
        <f t="shared" si="1"/>
        <v>0</v>
      </c>
    </row>
    <row r="31" spans="2:9" s="24" customFormat="1" ht="19.95" customHeight="1">
      <c r="B31" s="32" t="s">
        <v>22</v>
      </c>
      <c r="C31" s="34"/>
      <c r="D31" s="35"/>
      <c r="E31" s="153"/>
      <c r="F31" s="154"/>
      <c r="G31" s="36"/>
      <c r="H31" s="50"/>
      <c r="I31" s="51"/>
    </row>
    <row r="32" spans="2:9" s="7" customFormat="1" ht="19.95" customHeight="1">
      <c r="B32" s="9" t="s">
        <v>78</v>
      </c>
      <c r="C32" s="10">
        <v>0.1</v>
      </c>
      <c r="D32" s="62">
        <v>63</v>
      </c>
      <c r="E32" s="112">
        <v>2</v>
      </c>
      <c r="F32" s="112"/>
      <c r="G32" s="11"/>
      <c r="H32" s="12">
        <f t="shared" si="0"/>
        <v>0</v>
      </c>
      <c r="I32" s="48">
        <f t="shared" si="1"/>
        <v>0</v>
      </c>
    </row>
    <row r="33" spans="2:9" s="7" customFormat="1" ht="19.95" customHeight="1">
      <c r="B33" s="9" t="s">
        <v>79</v>
      </c>
      <c r="C33" s="10">
        <v>0.1</v>
      </c>
      <c r="D33" s="63">
        <v>50</v>
      </c>
      <c r="E33" s="112">
        <v>2.5</v>
      </c>
      <c r="F33" s="112"/>
      <c r="G33" s="11"/>
      <c r="H33" s="12">
        <f t="shared" si="0"/>
        <v>0</v>
      </c>
      <c r="I33" s="48">
        <f t="shared" si="1"/>
        <v>0</v>
      </c>
    </row>
    <row r="34" spans="2:9" s="7" customFormat="1" ht="19.95" customHeight="1">
      <c r="B34" s="9" t="s">
        <v>33</v>
      </c>
      <c r="C34" s="10">
        <v>0.1</v>
      </c>
      <c r="D34" s="65">
        <v>46</v>
      </c>
      <c r="E34" s="112">
        <v>2.6</v>
      </c>
      <c r="F34" s="112"/>
      <c r="G34" s="11"/>
      <c r="H34" s="12">
        <f t="shared" si="0"/>
        <v>0</v>
      </c>
      <c r="I34" s="48">
        <f t="shared" si="1"/>
        <v>0</v>
      </c>
    </row>
    <row r="35" spans="2:9" s="7" customFormat="1" ht="19.95" customHeight="1">
      <c r="B35" s="9" t="s">
        <v>80</v>
      </c>
      <c r="C35" s="10">
        <v>0.1</v>
      </c>
      <c r="D35" s="63">
        <v>110</v>
      </c>
      <c r="E35" s="112">
        <v>1.8</v>
      </c>
      <c r="F35" s="112"/>
      <c r="G35" s="11"/>
      <c r="H35" s="12">
        <f t="shared" si="0"/>
        <v>0</v>
      </c>
      <c r="I35" s="48">
        <f t="shared" si="1"/>
        <v>0</v>
      </c>
    </row>
    <row r="36" spans="2:9" s="7" customFormat="1" ht="19.95" customHeight="1">
      <c r="B36" s="9" t="s">
        <v>84</v>
      </c>
      <c r="C36" s="10">
        <v>0.1</v>
      </c>
      <c r="D36" s="63">
        <v>90</v>
      </c>
      <c r="E36" s="112">
        <v>1.8</v>
      </c>
      <c r="F36" s="112"/>
      <c r="G36" s="11"/>
      <c r="H36" s="12">
        <f t="shared" si="0"/>
        <v>0</v>
      </c>
      <c r="I36" s="48">
        <f t="shared" si="1"/>
        <v>0</v>
      </c>
    </row>
    <row r="37" spans="2:9" s="7" customFormat="1" ht="19.95" customHeight="1">
      <c r="B37" s="9" t="s">
        <v>81</v>
      </c>
      <c r="C37" s="10">
        <v>0.1</v>
      </c>
      <c r="D37" s="64">
        <v>40</v>
      </c>
      <c r="E37" s="112">
        <v>1.8</v>
      </c>
      <c r="F37" s="112"/>
      <c r="G37" s="11"/>
      <c r="H37" s="12">
        <f t="shared" si="0"/>
        <v>0</v>
      </c>
      <c r="I37" s="48">
        <f t="shared" si="1"/>
        <v>0</v>
      </c>
    </row>
    <row r="38" spans="2:9" s="24" customFormat="1" ht="19.95" customHeight="1">
      <c r="B38" s="32" t="s">
        <v>82</v>
      </c>
      <c r="C38" s="34"/>
      <c r="D38" s="35"/>
      <c r="E38" s="153"/>
      <c r="F38" s="154"/>
      <c r="G38" s="36"/>
      <c r="H38" s="50"/>
      <c r="I38" s="51"/>
    </row>
    <row r="39" spans="2:9" s="7" customFormat="1" ht="19.95" customHeight="1">
      <c r="B39" s="80" t="s">
        <v>111</v>
      </c>
      <c r="C39" s="10">
        <v>0.1</v>
      </c>
      <c r="D39" s="47">
        <v>70</v>
      </c>
      <c r="E39" s="112">
        <v>2</v>
      </c>
      <c r="F39" s="112"/>
      <c r="G39" s="11"/>
      <c r="H39" s="12">
        <f t="shared" si="0"/>
        <v>0</v>
      </c>
      <c r="I39" s="48">
        <f t="shared" si="1"/>
        <v>0</v>
      </c>
    </row>
    <row r="40" spans="2:9" s="7" customFormat="1" ht="19.95" customHeight="1">
      <c r="B40" s="76" t="s">
        <v>112</v>
      </c>
      <c r="C40" s="10">
        <v>0.1</v>
      </c>
      <c r="D40" s="47">
        <v>70</v>
      </c>
      <c r="E40" s="112">
        <v>2</v>
      </c>
      <c r="F40" s="112"/>
      <c r="G40" s="11"/>
      <c r="H40" s="12">
        <f t="shared" si="0"/>
        <v>0</v>
      </c>
      <c r="I40" s="48">
        <f t="shared" si="1"/>
        <v>0</v>
      </c>
    </row>
    <row r="41" spans="2:9" s="7" customFormat="1" ht="19.95" customHeight="1">
      <c r="B41" s="76" t="s">
        <v>113</v>
      </c>
      <c r="C41" s="10">
        <v>0.1</v>
      </c>
      <c r="D41" s="47">
        <v>80</v>
      </c>
      <c r="E41" s="112">
        <v>2</v>
      </c>
      <c r="F41" s="112"/>
      <c r="G41" s="11"/>
      <c r="H41" s="12">
        <f t="shared" si="0"/>
        <v>0</v>
      </c>
      <c r="I41" s="48">
        <f t="shared" si="1"/>
        <v>0</v>
      </c>
    </row>
    <row r="42" spans="2:9" s="7" customFormat="1" ht="19.95" customHeight="1">
      <c r="B42" s="76" t="s">
        <v>114</v>
      </c>
      <c r="C42" s="10">
        <v>0.1</v>
      </c>
      <c r="D42" s="47">
        <v>60</v>
      </c>
      <c r="E42" s="112">
        <v>2</v>
      </c>
      <c r="F42" s="112"/>
      <c r="G42" s="11"/>
      <c r="H42" s="12">
        <f t="shared" si="0"/>
        <v>0</v>
      </c>
      <c r="I42" s="48">
        <f t="shared" si="1"/>
        <v>0</v>
      </c>
    </row>
    <row r="43" spans="2:9" s="24" customFormat="1" ht="19.95" customHeight="1">
      <c r="B43" s="81" t="s">
        <v>128</v>
      </c>
      <c r="C43" s="77">
        <v>0.1</v>
      </c>
      <c r="D43" s="64">
        <v>70</v>
      </c>
      <c r="E43" s="151">
        <v>2</v>
      </c>
      <c r="F43" s="152"/>
      <c r="G43" s="73"/>
      <c r="H43" s="74">
        <f t="shared" si="0"/>
        <v>0</v>
      </c>
      <c r="I43" s="63">
        <f>H43/C43*D43</f>
        <v>0</v>
      </c>
    </row>
    <row r="44" spans="2:9" s="7" customFormat="1" ht="19.95" customHeight="1">
      <c r="B44" s="32" t="s">
        <v>34</v>
      </c>
      <c r="C44" s="34"/>
      <c r="D44" s="35"/>
      <c r="E44" s="153"/>
      <c r="F44" s="154"/>
      <c r="G44" s="36"/>
      <c r="H44" s="50"/>
      <c r="I44" s="51"/>
    </row>
    <row r="45" spans="2:9" s="7" customFormat="1" ht="19.95" customHeight="1">
      <c r="B45" s="9" t="s">
        <v>35</v>
      </c>
      <c r="C45" s="10">
        <v>0.1</v>
      </c>
      <c r="D45" s="62">
        <v>50</v>
      </c>
      <c r="E45" s="112">
        <v>3.8</v>
      </c>
      <c r="F45" s="112"/>
      <c r="G45" s="11"/>
      <c r="H45" s="12">
        <f t="shared" si="0"/>
        <v>0</v>
      </c>
      <c r="I45" s="48">
        <f t="shared" si="1"/>
        <v>0</v>
      </c>
    </row>
    <row r="46" spans="2:9" s="7" customFormat="1" ht="19.95" customHeight="1">
      <c r="B46" s="9" t="s">
        <v>36</v>
      </c>
      <c r="C46" s="10">
        <v>0.1</v>
      </c>
      <c r="D46" s="63">
        <v>115</v>
      </c>
      <c r="E46" s="112">
        <v>3</v>
      </c>
      <c r="F46" s="112"/>
      <c r="G46" s="11"/>
      <c r="H46" s="12">
        <f t="shared" si="0"/>
        <v>0</v>
      </c>
      <c r="I46" s="48">
        <f t="shared" si="1"/>
        <v>0</v>
      </c>
    </row>
    <row r="47" spans="2:9" s="7" customFormat="1" ht="19.95" customHeight="1">
      <c r="B47" s="9" t="s">
        <v>85</v>
      </c>
      <c r="C47" s="10">
        <v>0.1</v>
      </c>
      <c r="D47" s="63">
        <v>190</v>
      </c>
      <c r="E47" s="112">
        <v>3</v>
      </c>
      <c r="F47" s="112"/>
      <c r="G47" s="11"/>
      <c r="H47" s="12">
        <f t="shared" si="0"/>
        <v>0</v>
      </c>
      <c r="I47" s="48">
        <f t="shared" si="1"/>
        <v>0</v>
      </c>
    </row>
    <row r="48" spans="2:9" s="7" customFormat="1" ht="19.95" customHeight="1">
      <c r="B48" s="9" t="s">
        <v>37</v>
      </c>
      <c r="C48" s="10">
        <v>0.1</v>
      </c>
      <c r="D48" s="63">
        <v>190</v>
      </c>
      <c r="E48" s="112">
        <v>3</v>
      </c>
      <c r="F48" s="112"/>
      <c r="G48" s="11"/>
      <c r="H48" s="12">
        <f t="shared" si="0"/>
        <v>0</v>
      </c>
      <c r="I48" s="48">
        <f t="shared" si="1"/>
        <v>0</v>
      </c>
    </row>
    <row r="49" spans="2:9" s="7" customFormat="1" ht="19.95" customHeight="1">
      <c r="B49" s="9" t="s">
        <v>38</v>
      </c>
      <c r="C49" s="10">
        <v>0.1</v>
      </c>
      <c r="D49" s="63">
        <v>90</v>
      </c>
      <c r="E49" s="112">
        <v>3</v>
      </c>
      <c r="F49" s="112"/>
      <c r="G49" s="11"/>
      <c r="H49" s="12">
        <f t="shared" si="0"/>
        <v>0</v>
      </c>
      <c r="I49" s="48">
        <f t="shared" si="1"/>
        <v>0</v>
      </c>
    </row>
    <row r="50" spans="2:9" s="7" customFormat="1" ht="19.95" customHeight="1">
      <c r="B50" s="9" t="s">
        <v>39</v>
      </c>
      <c r="C50" s="10">
        <v>0.1</v>
      </c>
      <c r="D50" s="63">
        <v>90</v>
      </c>
      <c r="E50" s="112">
        <v>3.3</v>
      </c>
      <c r="F50" s="112"/>
      <c r="G50" s="11"/>
      <c r="H50" s="12">
        <f t="shared" si="0"/>
        <v>0</v>
      </c>
      <c r="I50" s="48">
        <f t="shared" si="1"/>
        <v>0</v>
      </c>
    </row>
    <row r="51" spans="2:9" s="7" customFormat="1" ht="19.95" customHeight="1">
      <c r="B51" s="9" t="s">
        <v>40</v>
      </c>
      <c r="C51" s="10">
        <v>0.1</v>
      </c>
      <c r="D51" s="63">
        <v>100</v>
      </c>
      <c r="E51" s="112">
        <v>3</v>
      </c>
      <c r="F51" s="112"/>
      <c r="G51" s="11"/>
      <c r="H51" s="12">
        <f t="shared" si="0"/>
        <v>0</v>
      </c>
      <c r="I51" s="48">
        <f t="shared" si="1"/>
        <v>0</v>
      </c>
    </row>
    <row r="52" spans="2:9" s="24" customFormat="1" ht="19.95" customHeight="1">
      <c r="B52" s="9" t="s">
        <v>41</v>
      </c>
      <c r="C52" s="10">
        <v>0.1</v>
      </c>
      <c r="D52" s="64">
        <v>50</v>
      </c>
      <c r="E52" s="112">
        <v>3.5</v>
      </c>
      <c r="F52" s="112"/>
      <c r="G52" s="11"/>
      <c r="H52" s="12">
        <f t="shared" si="0"/>
        <v>0</v>
      </c>
      <c r="I52" s="48">
        <f t="shared" si="1"/>
        <v>0</v>
      </c>
    </row>
    <row r="53" spans="2:9" s="7" customFormat="1" ht="19.95" customHeight="1">
      <c r="B53" s="32" t="s">
        <v>42</v>
      </c>
      <c r="C53" s="34"/>
      <c r="D53" s="35"/>
      <c r="E53" s="153"/>
      <c r="F53" s="154"/>
      <c r="G53" s="36"/>
      <c r="H53" s="50"/>
      <c r="I53" s="51"/>
    </row>
    <row r="54" spans="2:9" s="7" customFormat="1" ht="19.95" customHeight="1">
      <c r="B54" s="9" t="s">
        <v>43</v>
      </c>
      <c r="C54" s="10">
        <v>0.1</v>
      </c>
      <c r="D54" s="62">
        <v>135</v>
      </c>
      <c r="E54" s="112">
        <v>1.5</v>
      </c>
      <c r="F54" s="112"/>
      <c r="G54" s="11"/>
      <c r="H54" s="12">
        <f t="shared" si="0"/>
        <v>0</v>
      </c>
      <c r="I54" s="48">
        <f t="shared" si="1"/>
        <v>0</v>
      </c>
    </row>
    <row r="55" spans="2:9" s="7" customFormat="1" ht="19.95" customHeight="1">
      <c r="B55" s="9" t="s">
        <v>44</v>
      </c>
      <c r="C55" s="10">
        <v>0.1</v>
      </c>
      <c r="D55" s="63">
        <v>120</v>
      </c>
      <c r="E55" s="112">
        <v>1.6</v>
      </c>
      <c r="F55" s="112"/>
      <c r="G55" s="11"/>
      <c r="H55" s="12">
        <f t="shared" si="0"/>
        <v>0</v>
      </c>
      <c r="I55" s="48">
        <f t="shared" si="1"/>
        <v>0</v>
      </c>
    </row>
    <row r="56" spans="2:9" s="7" customFormat="1" ht="19.95" customHeight="1">
      <c r="B56" s="9" t="s">
        <v>45</v>
      </c>
      <c r="C56" s="10">
        <v>0.1</v>
      </c>
      <c r="D56" s="63">
        <v>128</v>
      </c>
      <c r="E56" s="112">
        <v>1.6</v>
      </c>
      <c r="F56" s="112"/>
      <c r="G56" s="11"/>
      <c r="H56" s="12">
        <f t="shared" si="0"/>
        <v>0</v>
      </c>
      <c r="I56" s="48">
        <f t="shared" si="1"/>
        <v>0</v>
      </c>
    </row>
    <row r="57" spans="2:9" s="7" customFormat="1" ht="19.95" customHeight="1">
      <c r="B57" s="9" t="s">
        <v>46</v>
      </c>
      <c r="C57" s="10">
        <v>0.1</v>
      </c>
      <c r="D57" s="63">
        <v>90</v>
      </c>
      <c r="E57" s="112">
        <v>1.8</v>
      </c>
      <c r="F57" s="112"/>
      <c r="G57" s="11"/>
      <c r="H57" s="12">
        <f t="shared" si="0"/>
        <v>0</v>
      </c>
      <c r="I57" s="48">
        <f t="shared" si="1"/>
        <v>0</v>
      </c>
    </row>
    <row r="58" spans="2:9" s="7" customFormat="1" ht="19.95" customHeight="1">
      <c r="B58" s="9" t="s">
        <v>47</v>
      </c>
      <c r="C58" s="10">
        <v>0.1</v>
      </c>
      <c r="D58" s="63">
        <v>594</v>
      </c>
      <c r="E58" s="112">
        <v>1.4</v>
      </c>
      <c r="F58" s="112"/>
      <c r="G58" s="11"/>
      <c r="H58" s="12">
        <f t="shared" si="0"/>
        <v>0</v>
      </c>
      <c r="I58" s="48">
        <f t="shared" si="1"/>
        <v>0</v>
      </c>
    </row>
    <row r="59" spans="2:9" s="7" customFormat="1" ht="19.95" customHeight="1">
      <c r="B59" s="9" t="s">
        <v>48</v>
      </c>
      <c r="C59" s="10">
        <v>0.1</v>
      </c>
      <c r="D59" s="63">
        <v>205</v>
      </c>
      <c r="E59" s="112">
        <v>1.3</v>
      </c>
      <c r="F59" s="112"/>
      <c r="G59" s="11"/>
      <c r="H59" s="12">
        <f t="shared" si="0"/>
        <v>0</v>
      </c>
      <c r="I59" s="48">
        <f t="shared" si="1"/>
        <v>0</v>
      </c>
    </row>
    <row r="60" spans="2:9" s="24" customFormat="1" ht="19.95" customHeight="1">
      <c r="B60" s="9" t="s">
        <v>49</v>
      </c>
      <c r="C60" s="10">
        <v>0.1</v>
      </c>
      <c r="D60" s="64">
        <v>331</v>
      </c>
      <c r="E60" s="112">
        <v>1.35</v>
      </c>
      <c r="F60" s="112"/>
      <c r="G60" s="11"/>
      <c r="H60" s="12">
        <f t="shared" si="0"/>
        <v>0</v>
      </c>
      <c r="I60" s="48">
        <f t="shared" si="1"/>
        <v>0</v>
      </c>
    </row>
    <row r="61" spans="2:9" s="7" customFormat="1" ht="19.95" customHeight="1">
      <c r="B61" s="32" t="s">
        <v>86</v>
      </c>
      <c r="C61" s="34"/>
      <c r="D61" s="35"/>
      <c r="E61" s="153"/>
      <c r="F61" s="154"/>
      <c r="G61" s="36"/>
      <c r="H61" s="50"/>
      <c r="I61" s="51"/>
    </row>
    <row r="62" spans="2:9" s="7" customFormat="1" ht="19.95" customHeight="1">
      <c r="B62" s="9" t="s">
        <v>23</v>
      </c>
      <c r="C62" s="10">
        <v>0.1</v>
      </c>
      <c r="D62" s="62">
        <v>53</v>
      </c>
      <c r="E62" s="112">
        <v>1.6</v>
      </c>
      <c r="F62" s="112"/>
      <c r="G62" s="11"/>
      <c r="H62" s="12">
        <f t="shared" si="0"/>
        <v>0</v>
      </c>
      <c r="I62" s="48">
        <f t="shared" si="1"/>
        <v>0</v>
      </c>
    </row>
    <row r="63" spans="2:9" s="7" customFormat="1" ht="19.95" customHeight="1">
      <c r="B63" s="9" t="s">
        <v>50</v>
      </c>
      <c r="C63" s="10">
        <v>0.1</v>
      </c>
      <c r="D63" s="63">
        <v>29</v>
      </c>
      <c r="E63" s="112">
        <v>3</v>
      </c>
      <c r="F63" s="112"/>
      <c r="G63" s="11"/>
      <c r="H63" s="12">
        <f t="shared" si="0"/>
        <v>0</v>
      </c>
      <c r="I63" s="48">
        <f t="shared" si="1"/>
        <v>0</v>
      </c>
    </row>
    <row r="64" spans="2:9" s="7" customFormat="1" ht="19.95" customHeight="1">
      <c r="B64" s="9" t="s">
        <v>51</v>
      </c>
      <c r="C64" s="10">
        <v>0.1</v>
      </c>
      <c r="D64" s="63">
        <v>42</v>
      </c>
      <c r="E64" s="112">
        <v>1.2</v>
      </c>
      <c r="F64" s="112"/>
      <c r="G64" s="11"/>
      <c r="H64" s="12">
        <f t="shared" si="0"/>
        <v>0</v>
      </c>
      <c r="I64" s="48">
        <f t="shared" si="1"/>
        <v>0</v>
      </c>
    </row>
    <row r="65" spans="2:9" s="7" customFormat="1" ht="19.95" customHeight="1">
      <c r="B65" s="9" t="s">
        <v>52</v>
      </c>
      <c r="C65" s="10">
        <v>0.1</v>
      </c>
      <c r="D65" s="63">
        <v>39</v>
      </c>
      <c r="E65" s="112">
        <v>1.5</v>
      </c>
      <c r="F65" s="112"/>
      <c r="G65" s="11"/>
      <c r="H65" s="12">
        <f t="shared" si="0"/>
        <v>0</v>
      </c>
      <c r="I65" s="48">
        <f t="shared" si="1"/>
        <v>0</v>
      </c>
    </row>
    <row r="66" spans="2:9" s="7" customFormat="1" ht="19.95" customHeight="1">
      <c r="B66" s="9" t="s">
        <v>53</v>
      </c>
      <c r="C66" s="10">
        <v>0.1</v>
      </c>
      <c r="D66" s="63">
        <v>20</v>
      </c>
      <c r="E66" s="112">
        <v>2</v>
      </c>
      <c r="F66" s="112"/>
      <c r="G66" s="11"/>
      <c r="H66" s="12">
        <f t="shared" si="0"/>
        <v>0</v>
      </c>
      <c r="I66" s="48">
        <f t="shared" si="1"/>
        <v>0</v>
      </c>
    </row>
    <row r="67" spans="2:9" s="7" customFormat="1" ht="19.95" customHeight="1">
      <c r="B67" s="9" t="s">
        <v>54</v>
      </c>
      <c r="C67" s="10">
        <v>0.1</v>
      </c>
      <c r="D67" s="63">
        <v>30</v>
      </c>
      <c r="E67" s="112">
        <v>2</v>
      </c>
      <c r="F67" s="112"/>
      <c r="G67" s="11"/>
      <c r="H67" s="12">
        <f t="shared" si="0"/>
        <v>0</v>
      </c>
      <c r="I67" s="48">
        <f t="shared" si="1"/>
        <v>0</v>
      </c>
    </row>
    <row r="68" spans="2:9" s="7" customFormat="1" ht="19.95" customHeight="1">
      <c r="B68" s="9" t="s">
        <v>24</v>
      </c>
      <c r="C68" s="10">
        <v>0.1</v>
      </c>
      <c r="D68" s="63">
        <v>30</v>
      </c>
      <c r="E68" s="112">
        <v>1.2</v>
      </c>
      <c r="F68" s="112"/>
      <c r="G68" s="11"/>
      <c r="H68" s="12">
        <f t="shared" si="0"/>
        <v>0</v>
      </c>
      <c r="I68" s="48">
        <f t="shared" si="1"/>
        <v>0</v>
      </c>
    </row>
    <row r="69" spans="2:9" s="7" customFormat="1" ht="19.95" customHeight="1">
      <c r="B69" s="9" t="s">
        <v>55</v>
      </c>
      <c r="C69" s="10">
        <v>0.1</v>
      </c>
      <c r="D69" s="63">
        <v>40</v>
      </c>
      <c r="E69" s="112">
        <v>1.2</v>
      </c>
      <c r="F69" s="112"/>
      <c r="G69" s="11"/>
      <c r="H69" s="12">
        <f t="shared" si="0"/>
        <v>0</v>
      </c>
      <c r="I69" s="48">
        <f t="shared" si="1"/>
        <v>0</v>
      </c>
    </row>
    <row r="70" spans="2:9" s="7" customFormat="1" ht="19.95" customHeight="1">
      <c r="B70" s="9" t="s">
        <v>56</v>
      </c>
      <c r="C70" s="10">
        <v>0.1</v>
      </c>
      <c r="D70" s="63">
        <v>49</v>
      </c>
      <c r="E70" s="112">
        <v>1.2</v>
      </c>
      <c r="F70" s="112"/>
      <c r="G70" s="11"/>
      <c r="H70" s="12">
        <f t="shared" si="0"/>
        <v>0</v>
      </c>
      <c r="I70" s="48">
        <f t="shared" si="1"/>
        <v>0</v>
      </c>
    </row>
    <row r="71" spans="2:9" s="7" customFormat="1" ht="19.95" customHeight="1">
      <c r="B71" s="9" t="s">
        <v>72</v>
      </c>
      <c r="C71" s="10">
        <v>0.1</v>
      </c>
      <c r="D71" s="63">
        <v>20</v>
      </c>
      <c r="E71" s="112">
        <v>1.5</v>
      </c>
      <c r="F71" s="112"/>
      <c r="G71" s="11"/>
      <c r="H71" s="12">
        <f t="shared" si="0"/>
        <v>0</v>
      </c>
      <c r="I71" s="48">
        <f t="shared" si="1"/>
        <v>0</v>
      </c>
    </row>
    <row r="72" spans="2:9" s="24" customFormat="1" ht="19.95" customHeight="1">
      <c r="B72" s="9" t="s">
        <v>25</v>
      </c>
      <c r="C72" s="10">
        <v>0.1</v>
      </c>
      <c r="D72" s="64">
        <v>19</v>
      </c>
      <c r="E72" s="112">
        <v>2.2000000000000002</v>
      </c>
      <c r="F72" s="112"/>
      <c r="G72" s="11"/>
      <c r="H72" s="12">
        <f t="shared" si="0"/>
        <v>0</v>
      </c>
      <c r="I72" s="48">
        <f t="shared" si="1"/>
        <v>0</v>
      </c>
    </row>
    <row r="73" spans="2:9" s="7" customFormat="1" ht="19.95" customHeight="1">
      <c r="B73" s="32" t="s">
        <v>87</v>
      </c>
      <c r="C73" s="34"/>
      <c r="D73" s="35"/>
      <c r="E73" s="153"/>
      <c r="F73" s="154"/>
      <c r="G73" s="36"/>
      <c r="H73" s="50"/>
      <c r="I73" s="51"/>
    </row>
    <row r="74" spans="2:9" s="7" customFormat="1" ht="19.95" customHeight="1">
      <c r="B74" s="76" t="s">
        <v>129</v>
      </c>
      <c r="C74" s="75">
        <v>1.2</v>
      </c>
      <c r="D74" s="63">
        <v>312</v>
      </c>
      <c r="E74" s="185">
        <v>1.2</v>
      </c>
      <c r="F74" s="186"/>
      <c r="G74" s="78"/>
      <c r="H74" s="71">
        <f t="shared" ref="H74" si="4">G74*E74</f>
        <v>0</v>
      </c>
      <c r="I74" s="63">
        <f>H74/C74*D74</f>
        <v>0</v>
      </c>
    </row>
    <row r="75" spans="2:9" s="7" customFormat="1" ht="19.95" customHeight="1">
      <c r="B75" s="9" t="s">
        <v>57</v>
      </c>
      <c r="C75" s="10">
        <v>0.1</v>
      </c>
      <c r="D75" s="62">
        <v>19</v>
      </c>
      <c r="E75" s="112">
        <v>1.5</v>
      </c>
      <c r="F75" s="112"/>
      <c r="G75" s="11"/>
      <c r="H75" s="12">
        <f t="shared" si="0"/>
        <v>0</v>
      </c>
      <c r="I75" s="48">
        <f t="shared" si="1"/>
        <v>0</v>
      </c>
    </row>
    <row r="76" spans="2:9" s="7" customFormat="1" ht="19.95" customHeight="1">
      <c r="B76" s="9" t="s">
        <v>58</v>
      </c>
      <c r="C76" s="10">
        <v>0.1</v>
      </c>
      <c r="D76" s="63">
        <v>43</v>
      </c>
      <c r="E76" s="112">
        <v>0.5</v>
      </c>
      <c r="F76" s="112"/>
      <c r="G76" s="11"/>
      <c r="H76" s="12">
        <f t="shared" si="0"/>
        <v>0</v>
      </c>
      <c r="I76" s="48">
        <f t="shared" si="1"/>
        <v>0</v>
      </c>
    </row>
    <row r="77" spans="2:9" s="24" customFormat="1" ht="19.95" customHeight="1">
      <c r="B77" s="9" t="s">
        <v>59</v>
      </c>
      <c r="C77" s="10">
        <v>0.1</v>
      </c>
      <c r="D77" s="65">
        <v>30</v>
      </c>
      <c r="E77" s="112">
        <v>1.2</v>
      </c>
      <c r="F77" s="112"/>
      <c r="G77" s="11"/>
      <c r="H77" s="12">
        <f t="shared" si="0"/>
        <v>0</v>
      </c>
      <c r="I77" s="48">
        <f t="shared" si="1"/>
        <v>0</v>
      </c>
    </row>
    <row r="78" spans="2:9" s="7" customFormat="1" ht="19.95" customHeight="1">
      <c r="B78" s="9" t="s">
        <v>60</v>
      </c>
      <c r="C78" s="10">
        <v>0.1</v>
      </c>
      <c r="D78" s="64">
        <v>25</v>
      </c>
      <c r="E78" s="112">
        <v>2</v>
      </c>
      <c r="F78" s="112"/>
      <c r="G78" s="11"/>
      <c r="H78" s="12">
        <f t="shared" si="0"/>
        <v>0</v>
      </c>
      <c r="I78" s="48">
        <f t="shared" si="1"/>
        <v>0</v>
      </c>
    </row>
    <row r="79" spans="2:9" s="7" customFormat="1" ht="19.95" customHeight="1">
      <c r="B79" s="32" t="s">
        <v>61</v>
      </c>
      <c r="C79" s="32"/>
      <c r="D79" s="35"/>
      <c r="E79" s="153"/>
      <c r="F79" s="154"/>
      <c r="G79" s="36"/>
      <c r="H79" s="37"/>
      <c r="I79" s="51"/>
    </row>
    <row r="80" spans="2:9" s="7" customFormat="1" ht="19.95" customHeight="1">
      <c r="B80" s="9" t="s">
        <v>88</v>
      </c>
      <c r="C80" s="10">
        <v>0.15</v>
      </c>
      <c r="D80" s="62">
        <v>60</v>
      </c>
      <c r="E80" s="112" t="s">
        <v>71</v>
      </c>
      <c r="F80" s="112"/>
      <c r="G80" s="11"/>
      <c r="H80" s="12">
        <f>C80*16*G80</f>
        <v>0</v>
      </c>
      <c r="I80" s="48">
        <f>G80*16*D80</f>
        <v>0</v>
      </c>
    </row>
    <row r="81" spans="2:9" s="7" customFormat="1" ht="19.95" customHeight="1">
      <c r="B81" s="9" t="s">
        <v>64</v>
      </c>
      <c r="C81" s="10">
        <v>0.15</v>
      </c>
      <c r="D81" s="63">
        <v>70</v>
      </c>
      <c r="E81" s="112" t="s">
        <v>71</v>
      </c>
      <c r="F81" s="112"/>
      <c r="G81" s="11"/>
      <c r="H81" s="12">
        <f>(16*0.15)*G81</f>
        <v>0</v>
      </c>
      <c r="I81" s="48">
        <f t="shared" ref="I81:I84" si="5">G81*16*D81</f>
        <v>0</v>
      </c>
    </row>
    <row r="82" spans="2:9" s="7" customFormat="1" ht="19.95" customHeight="1">
      <c r="B82" s="9" t="s">
        <v>109</v>
      </c>
      <c r="C82" s="10">
        <v>0.15</v>
      </c>
      <c r="D82" s="63">
        <v>65</v>
      </c>
      <c r="E82" s="112" t="s">
        <v>71</v>
      </c>
      <c r="F82" s="112"/>
      <c r="G82" s="11"/>
      <c r="H82" s="12">
        <f>(16*0.15)*G82</f>
        <v>0</v>
      </c>
      <c r="I82" s="49">
        <f t="shared" si="5"/>
        <v>0</v>
      </c>
    </row>
    <row r="83" spans="2:9" s="24" customFormat="1" ht="19.95" customHeight="1">
      <c r="B83" s="9" t="s">
        <v>65</v>
      </c>
      <c r="C83" s="10">
        <v>0.15</v>
      </c>
      <c r="D83" s="63">
        <v>57</v>
      </c>
      <c r="E83" s="112" t="s">
        <v>71</v>
      </c>
      <c r="F83" s="112"/>
      <c r="G83" s="11"/>
      <c r="H83" s="12">
        <f>(16*0.15)*G83</f>
        <v>0</v>
      </c>
      <c r="I83" s="48">
        <f t="shared" si="5"/>
        <v>0</v>
      </c>
    </row>
    <row r="84" spans="2:9" s="7" customFormat="1" ht="19.95" customHeight="1">
      <c r="B84" s="9" t="s">
        <v>66</v>
      </c>
      <c r="C84" s="10">
        <v>0.15</v>
      </c>
      <c r="D84" s="64">
        <v>57</v>
      </c>
      <c r="E84" s="112" t="s">
        <v>71</v>
      </c>
      <c r="F84" s="112"/>
      <c r="G84" s="11"/>
      <c r="H84" s="12">
        <f>(16*0.15)*G84</f>
        <v>0</v>
      </c>
      <c r="I84" s="48">
        <f t="shared" si="5"/>
        <v>0</v>
      </c>
    </row>
    <row r="85" spans="2:9" s="7" customFormat="1" ht="19.95" customHeight="1">
      <c r="B85" s="38" t="s">
        <v>110</v>
      </c>
      <c r="C85" s="38"/>
      <c r="D85" s="35"/>
      <c r="E85" s="147"/>
      <c r="F85" s="148"/>
      <c r="G85" s="36"/>
      <c r="H85" s="37"/>
      <c r="I85" s="35"/>
    </row>
    <row r="86" spans="2:9" s="7" customFormat="1" ht="19.95" customHeight="1">
      <c r="B86" s="76" t="s">
        <v>115</v>
      </c>
      <c r="C86" s="69" t="s">
        <v>70</v>
      </c>
      <c r="D86" s="63">
        <v>156</v>
      </c>
      <c r="E86" s="120">
        <v>0.35</v>
      </c>
      <c r="F86" s="120"/>
      <c r="G86" s="70"/>
      <c r="H86" s="71">
        <f t="shared" ref="H86:H98" si="6">G86*E86</f>
        <v>0</v>
      </c>
      <c r="I86" s="63">
        <f>G86*D86</f>
        <v>0</v>
      </c>
    </row>
    <row r="87" spans="2:9" s="7" customFormat="1" ht="19.95" customHeight="1">
      <c r="B87" s="76" t="s">
        <v>116</v>
      </c>
      <c r="C87" s="69" t="s">
        <v>70</v>
      </c>
      <c r="D87" s="63">
        <v>85</v>
      </c>
      <c r="E87" s="122">
        <v>0.2</v>
      </c>
      <c r="F87" s="123"/>
      <c r="G87" s="70"/>
      <c r="H87" s="71">
        <f>G87*E87</f>
        <v>0</v>
      </c>
      <c r="I87" s="63">
        <f>G87*D87</f>
        <v>0</v>
      </c>
    </row>
    <row r="88" spans="2:9" s="7" customFormat="1" ht="19.95" customHeight="1">
      <c r="B88" s="82" t="s">
        <v>117</v>
      </c>
      <c r="C88" s="66" t="s">
        <v>70</v>
      </c>
      <c r="D88" s="65">
        <v>110</v>
      </c>
      <c r="E88" s="149">
        <v>0.35</v>
      </c>
      <c r="F88" s="150"/>
      <c r="G88" s="67"/>
      <c r="H88" s="68">
        <f>G88*E88</f>
        <v>0</v>
      </c>
      <c r="I88" s="65">
        <f>G88*D88</f>
        <v>0</v>
      </c>
    </row>
    <row r="89" spans="2:9" s="7" customFormat="1" ht="19.95" customHeight="1">
      <c r="B89" s="76" t="s">
        <v>118</v>
      </c>
      <c r="C89" s="69" t="s">
        <v>70</v>
      </c>
      <c r="D89" s="63">
        <v>78</v>
      </c>
      <c r="E89" s="122">
        <v>0.3</v>
      </c>
      <c r="F89" s="123"/>
      <c r="G89" s="70"/>
      <c r="H89" s="71">
        <f>G89*E89</f>
        <v>0</v>
      </c>
      <c r="I89" s="63">
        <f>G89*D89</f>
        <v>0</v>
      </c>
    </row>
    <row r="90" spans="2:9" s="7" customFormat="1" ht="19.95" customHeight="1">
      <c r="B90" s="76" t="s">
        <v>119</v>
      </c>
      <c r="C90" s="69" t="s">
        <v>70</v>
      </c>
      <c r="D90" s="63">
        <v>75</v>
      </c>
      <c r="E90" s="122">
        <v>0.3</v>
      </c>
      <c r="F90" s="123"/>
      <c r="G90" s="70"/>
      <c r="H90" s="71">
        <f t="shared" si="6"/>
        <v>0</v>
      </c>
      <c r="I90" s="63">
        <f t="shared" ref="I90:I98" si="7">G90*D90</f>
        <v>0</v>
      </c>
    </row>
    <row r="91" spans="2:9" s="7" customFormat="1" ht="19.95" customHeight="1">
      <c r="B91" s="76" t="s">
        <v>120</v>
      </c>
      <c r="C91" s="69" t="s">
        <v>70</v>
      </c>
      <c r="D91" s="63">
        <v>95</v>
      </c>
      <c r="E91" s="120">
        <v>0.3</v>
      </c>
      <c r="F91" s="120"/>
      <c r="G91" s="70"/>
      <c r="H91" s="71">
        <f t="shared" si="6"/>
        <v>0</v>
      </c>
      <c r="I91" s="63">
        <f t="shared" si="7"/>
        <v>0</v>
      </c>
    </row>
    <row r="92" spans="2:9" s="7" customFormat="1" ht="19.95" customHeight="1">
      <c r="B92" s="76" t="s">
        <v>121</v>
      </c>
      <c r="C92" s="69" t="s">
        <v>70</v>
      </c>
      <c r="D92" s="63">
        <v>172</v>
      </c>
      <c r="E92" s="122">
        <v>0.6</v>
      </c>
      <c r="F92" s="123"/>
      <c r="G92" s="70"/>
      <c r="H92" s="71">
        <f t="shared" si="6"/>
        <v>0</v>
      </c>
      <c r="I92" s="63">
        <f t="shared" si="7"/>
        <v>0</v>
      </c>
    </row>
    <row r="93" spans="2:9" s="7" customFormat="1" ht="19.95" customHeight="1">
      <c r="B93" s="76" t="s">
        <v>122</v>
      </c>
      <c r="C93" s="69" t="s">
        <v>70</v>
      </c>
      <c r="D93" s="63">
        <v>95</v>
      </c>
      <c r="E93" s="122">
        <v>0.3</v>
      </c>
      <c r="F93" s="123"/>
      <c r="G93" s="70"/>
      <c r="H93" s="71">
        <f t="shared" si="6"/>
        <v>0</v>
      </c>
      <c r="I93" s="63">
        <f t="shared" si="7"/>
        <v>0</v>
      </c>
    </row>
    <row r="94" spans="2:9" s="7" customFormat="1" ht="19.95" customHeight="1">
      <c r="B94" s="76" t="s">
        <v>123</v>
      </c>
      <c r="C94" s="69" t="s">
        <v>70</v>
      </c>
      <c r="D94" s="63">
        <v>95</v>
      </c>
      <c r="E94" s="122">
        <v>0.3</v>
      </c>
      <c r="F94" s="123"/>
      <c r="G94" s="70"/>
      <c r="H94" s="71">
        <f t="shared" si="6"/>
        <v>0</v>
      </c>
      <c r="I94" s="63">
        <f t="shared" si="7"/>
        <v>0</v>
      </c>
    </row>
    <row r="95" spans="2:9" s="7" customFormat="1" ht="19.95" customHeight="1">
      <c r="B95" s="76" t="s">
        <v>124</v>
      </c>
      <c r="C95" s="69" t="s">
        <v>70</v>
      </c>
      <c r="D95" s="63">
        <v>95</v>
      </c>
      <c r="E95" s="122">
        <v>0.3</v>
      </c>
      <c r="F95" s="123"/>
      <c r="G95" s="70"/>
      <c r="H95" s="71">
        <f t="shared" si="6"/>
        <v>0</v>
      </c>
      <c r="I95" s="63">
        <f t="shared" si="7"/>
        <v>0</v>
      </c>
    </row>
    <row r="96" spans="2:9" s="7" customFormat="1" ht="19.95" customHeight="1">
      <c r="B96" s="76" t="s">
        <v>125</v>
      </c>
      <c r="C96" s="69" t="s">
        <v>70</v>
      </c>
      <c r="D96" s="63">
        <v>74</v>
      </c>
      <c r="E96" s="122">
        <v>0.2</v>
      </c>
      <c r="F96" s="123"/>
      <c r="G96" s="70"/>
      <c r="H96" s="71">
        <f t="shared" si="6"/>
        <v>0</v>
      </c>
      <c r="I96" s="63">
        <f t="shared" si="7"/>
        <v>0</v>
      </c>
    </row>
    <row r="97" spans="1:10" s="24" customFormat="1" ht="19.95" customHeight="1">
      <c r="B97" s="81" t="s">
        <v>126</v>
      </c>
      <c r="C97" s="72" t="s">
        <v>70</v>
      </c>
      <c r="D97" s="64">
        <v>173</v>
      </c>
      <c r="E97" s="151">
        <v>0.2</v>
      </c>
      <c r="F97" s="152"/>
      <c r="G97" s="73"/>
      <c r="H97" s="74">
        <f t="shared" si="6"/>
        <v>0</v>
      </c>
      <c r="I97" s="63">
        <f t="shared" si="7"/>
        <v>0</v>
      </c>
    </row>
    <row r="98" spans="1:10" s="7" customFormat="1" ht="19.95" customHeight="1">
      <c r="B98" s="76" t="s">
        <v>127</v>
      </c>
      <c r="C98" s="75">
        <v>0.18</v>
      </c>
      <c r="D98" s="63">
        <v>38</v>
      </c>
      <c r="E98" s="120">
        <v>0.18</v>
      </c>
      <c r="F98" s="120"/>
      <c r="G98" s="70"/>
      <c r="H98" s="71">
        <f t="shared" si="6"/>
        <v>0</v>
      </c>
      <c r="I98" s="63">
        <f t="shared" si="7"/>
        <v>0</v>
      </c>
    </row>
    <row r="99" spans="1:10" s="98" customFormat="1" ht="22.2" customHeight="1">
      <c r="A99" s="96"/>
      <c r="B99" s="128" t="s">
        <v>140</v>
      </c>
      <c r="C99" s="128"/>
      <c r="D99" s="128"/>
      <c r="E99" s="107"/>
      <c r="F99" s="129" t="s">
        <v>139</v>
      </c>
      <c r="G99" s="129"/>
      <c r="H99" s="129"/>
      <c r="I99" s="51"/>
      <c r="J99" s="97"/>
    </row>
    <row r="100" spans="1:10" s="98" customFormat="1" ht="22.2" customHeight="1">
      <c r="A100" s="96"/>
      <c r="B100" s="82" t="s">
        <v>141</v>
      </c>
      <c r="C100" s="99">
        <v>0.2</v>
      </c>
      <c r="D100" s="100">
        <v>34</v>
      </c>
      <c r="E100" s="111">
        <v>0.2</v>
      </c>
      <c r="F100" s="111"/>
      <c r="G100" s="101"/>
      <c r="H100" s="102">
        <f>G100*E100</f>
        <v>0</v>
      </c>
      <c r="I100" s="100">
        <f>G100*D100</f>
        <v>0</v>
      </c>
      <c r="J100" s="97"/>
    </row>
    <row r="101" spans="1:10" s="98" customFormat="1" ht="22.2" customHeight="1">
      <c r="A101" s="96"/>
      <c r="B101" s="82" t="s">
        <v>142</v>
      </c>
      <c r="C101" s="99">
        <v>0.22</v>
      </c>
      <c r="D101" s="100">
        <v>74</v>
      </c>
      <c r="E101" s="111">
        <v>0.22</v>
      </c>
      <c r="F101" s="111"/>
      <c r="G101" s="101"/>
      <c r="H101" s="102">
        <f t="shared" ref="H101:H127" si="8">G101*E101</f>
        <v>0</v>
      </c>
      <c r="I101" s="100">
        <f t="shared" ref="I101:I127" si="9">G101*D101</f>
        <v>0</v>
      </c>
      <c r="J101" s="97"/>
    </row>
    <row r="102" spans="1:10" s="98" customFormat="1" ht="22.2" customHeight="1">
      <c r="A102" s="96"/>
      <c r="B102" s="82" t="s">
        <v>143</v>
      </c>
      <c r="C102" s="99">
        <v>0.22</v>
      </c>
      <c r="D102" s="100">
        <v>97</v>
      </c>
      <c r="E102" s="111">
        <v>0.22</v>
      </c>
      <c r="F102" s="111"/>
      <c r="G102" s="101"/>
      <c r="H102" s="102">
        <f t="shared" si="8"/>
        <v>0</v>
      </c>
      <c r="I102" s="100">
        <f t="shared" si="9"/>
        <v>0</v>
      </c>
      <c r="J102" s="97"/>
    </row>
    <row r="103" spans="1:10" s="98" customFormat="1" ht="22.2" customHeight="1">
      <c r="A103" s="96"/>
      <c r="B103" s="82" t="s">
        <v>144</v>
      </c>
      <c r="C103" s="99">
        <v>0.28999999999999998</v>
      </c>
      <c r="D103" s="100">
        <v>355</v>
      </c>
      <c r="E103" s="111">
        <v>0.28999999999999998</v>
      </c>
      <c r="F103" s="111"/>
      <c r="G103" s="101"/>
      <c r="H103" s="102">
        <f t="shared" si="8"/>
        <v>0</v>
      </c>
      <c r="I103" s="100">
        <f t="shared" si="9"/>
        <v>0</v>
      </c>
      <c r="J103" s="97"/>
    </row>
    <row r="104" spans="1:10" s="98" customFormat="1" ht="22.2" customHeight="1">
      <c r="A104" s="96"/>
      <c r="B104" s="82" t="s">
        <v>145</v>
      </c>
      <c r="C104" s="99">
        <v>0.27</v>
      </c>
      <c r="D104" s="100">
        <v>192</v>
      </c>
      <c r="E104" s="111">
        <v>0.27</v>
      </c>
      <c r="F104" s="111"/>
      <c r="G104" s="101"/>
      <c r="H104" s="102">
        <f t="shared" si="8"/>
        <v>0</v>
      </c>
      <c r="I104" s="100">
        <f t="shared" si="9"/>
        <v>0</v>
      </c>
      <c r="J104" s="97"/>
    </row>
    <row r="105" spans="1:10" s="98" customFormat="1" ht="22.2" customHeight="1">
      <c r="A105" s="96"/>
      <c r="B105" s="82" t="s">
        <v>146</v>
      </c>
      <c r="C105" s="99">
        <v>0.17</v>
      </c>
      <c r="D105" s="100">
        <v>64</v>
      </c>
      <c r="E105" s="111">
        <v>0.17</v>
      </c>
      <c r="F105" s="111"/>
      <c r="G105" s="101"/>
      <c r="H105" s="102">
        <f t="shared" si="8"/>
        <v>0</v>
      </c>
      <c r="I105" s="100">
        <f t="shared" si="9"/>
        <v>0</v>
      </c>
      <c r="J105" s="97"/>
    </row>
    <row r="106" spans="1:10" s="98" customFormat="1" ht="22.2" customHeight="1">
      <c r="A106" s="96"/>
      <c r="B106" s="82" t="s">
        <v>147</v>
      </c>
      <c r="C106" s="99">
        <v>0.14000000000000001</v>
      </c>
      <c r="D106" s="100">
        <v>207</v>
      </c>
      <c r="E106" s="111">
        <v>0.14000000000000001</v>
      </c>
      <c r="F106" s="111"/>
      <c r="G106" s="101"/>
      <c r="H106" s="102">
        <f t="shared" si="8"/>
        <v>0</v>
      </c>
      <c r="I106" s="100">
        <f t="shared" si="9"/>
        <v>0</v>
      </c>
      <c r="J106" s="97"/>
    </row>
    <row r="107" spans="1:10" s="98" customFormat="1" ht="22.2" customHeight="1">
      <c r="A107" s="96"/>
      <c r="B107" s="76" t="s">
        <v>148</v>
      </c>
      <c r="C107" s="13" t="s">
        <v>70</v>
      </c>
      <c r="D107" s="49">
        <v>23</v>
      </c>
      <c r="E107" s="112">
        <v>0.04</v>
      </c>
      <c r="F107" s="112"/>
      <c r="G107" s="103"/>
      <c r="H107" s="12">
        <f t="shared" si="8"/>
        <v>0</v>
      </c>
      <c r="I107" s="49">
        <f t="shared" si="9"/>
        <v>0</v>
      </c>
      <c r="J107" s="97"/>
    </row>
    <row r="108" spans="1:10" s="104" customFormat="1" ht="22.2" customHeight="1">
      <c r="A108" s="96"/>
      <c r="B108" s="76" t="s">
        <v>149</v>
      </c>
      <c r="C108" s="13" t="s">
        <v>70</v>
      </c>
      <c r="D108" s="49">
        <v>20</v>
      </c>
      <c r="E108" s="112">
        <v>0.04</v>
      </c>
      <c r="F108" s="112"/>
      <c r="G108" s="103"/>
      <c r="H108" s="12">
        <f t="shared" si="8"/>
        <v>0</v>
      </c>
      <c r="I108" s="49">
        <f t="shared" si="9"/>
        <v>0</v>
      </c>
      <c r="J108" s="97"/>
    </row>
    <row r="109" spans="1:10" s="98" customFormat="1" ht="22.2" customHeight="1">
      <c r="A109" s="96"/>
      <c r="B109" s="9" t="s">
        <v>150</v>
      </c>
      <c r="C109" s="13" t="s">
        <v>70</v>
      </c>
      <c r="D109" s="49">
        <v>44</v>
      </c>
      <c r="E109" s="112">
        <v>0.04</v>
      </c>
      <c r="F109" s="112"/>
      <c r="G109" s="103"/>
      <c r="H109" s="12">
        <f t="shared" si="8"/>
        <v>0</v>
      </c>
      <c r="I109" s="49">
        <f t="shared" si="9"/>
        <v>0</v>
      </c>
      <c r="J109" s="105"/>
    </row>
    <row r="110" spans="1:10" s="98" customFormat="1" ht="22.2" customHeight="1">
      <c r="A110" s="96"/>
      <c r="B110" s="76" t="s">
        <v>151</v>
      </c>
      <c r="C110" s="13" t="s">
        <v>70</v>
      </c>
      <c r="D110" s="49">
        <v>35</v>
      </c>
      <c r="E110" s="112">
        <v>7.0000000000000007E-2</v>
      </c>
      <c r="F110" s="112"/>
      <c r="G110" s="103"/>
      <c r="H110" s="12">
        <f t="shared" si="8"/>
        <v>0</v>
      </c>
      <c r="I110" s="49">
        <f t="shared" si="9"/>
        <v>0</v>
      </c>
      <c r="J110" s="97"/>
    </row>
    <row r="111" spans="1:10" s="98" customFormat="1" ht="22.2" customHeight="1">
      <c r="A111" s="96"/>
      <c r="B111" s="76" t="s">
        <v>152</v>
      </c>
      <c r="C111" s="13" t="s">
        <v>70</v>
      </c>
      <c r="D111" s="49">
        <v>44</v>
      </c>
      <c r="E111" s="112">
        <v>0.1</v>
      </c>
      <c r="F111" s="112"/>
      <c r="G111" s="103"/>
      <c r="H111" s="12">
        <f t="shared" si="8"/>
        <v>0</v>
      </c>
      <c r="I111" s="49">
        <f t="shared" si="9"/>
        <v>0</v>
      </c>
      <c r="J111" s="97"/>
    </row>
    <row r="112" spans="1:10" s="98" customFormat="1" ht="22.2" customHeight="1">
      <c r="A112" s="96"/>
      <c r="B112" s="76" t="s">
        <v>153</v>
      </c>
      <c r="C112" s="13" t="s">
        <v>70</v>
      </c>
      <c r="D112" s="49">
        <v>47</v>
      </c>
      <c r="E112" s="112">
        <v>0.15</v>
      </c>
      <c r="F112" s="112"/>
      <c r="G112" s="103"/>
      <c r="H112" s="12">
        <f t="shared" si="8"/>
        <v>0</v>
      </c>
      <c r="I112" s="49">
        <f t="shared" si="9"/>
        <v>0</v>
      </c>
      <c r="J112" s="97"/>
    </row>
    <row r="113" spans="1:10" s="98" customFormat="1" ht="22.2" customHeight="1">
      <c r="A113" s="96"/>
      <c r="B113" s="76" t="s">
        <v>154</v>
      </c>
      <c r="C113" s="13" t="s">
        <v>70</v>
      </c>
      <c r="D113" s="49">
        <v>40</v>
      </c>
      <c r="E113" s="112">
        <v>0.11</v>
      </c>
      <c r="F113" s="112"/>
      <c r="G113" s="103"/>
      <c r="H113" s="12">
        <f t="shared" si="8"/>
        <v>0</v>
      </c>
      <c r="I113" s="49">
        <f t="shared" si="9"/>
        <v>0</v>
      </c>
      <c r="J113" s="97"/>
    </row>
    <row r="114" spans="1:10" s="98" customFormat="1" ht="22.2" customHeight="1">
      <c r="A114" s="96"/>
      <c r="B114" s="76" t="s">
        <v>155</v>
      </c>
      <c r="C114" s="13" t="s">
        <v>70</v>
      </c>
      <c r="D114" s="49">
        <v>20</v>
      </c>
      <c r="E114" s="112">
        <v>0.1</v>
      </c>
      <c r="F114" s="112"/>
      <c r="G114" s="103"/>
      <c r="H114" s="12">
        <f t="shared" si="8"/>
        <v>0</v>
      </c>
      <c r="I114" s="49">
        <f t="shared" si="9"/>
        <v>0</v>
      </c>
      <c r="J114" s="97"/>
    </row>
    <row r="115" spans="1:10" s="98" customFormat="1" ht="22.2" customHeight="1">
      <c r="A115" s="96"/>
      <c r="B115" s="76" t="s">
        <v>156</v>
      </c>
      <c r="C115" s="13" t="s">
        <v>157</v>
      </c>
      <c r="D115" s="49">
        <v>60</v>
      </c>
      <c r="E115" s="112">
        <v>0.1</v>
      </c>
      <c r="F115" s="112"/>
      <c r="G115" s="103"/>
      <c r="H115" s="12">
        <f t="shared" si="8"/>
        <v>0</v>
      </c>
      <c r="I115" s="49">
        <f t="shared" si="9"/>
        <v>0</v>
      </c>
      <c r="J115" s="97"/>
    </row>
    <row r="116" spans="1:10" s="98" customFormat="1" ht="22.2" customHeight="1">
      <c r="A116" s="96"/>
      <c r="B116" s="76" t="s">
        <v>158</v>
      </c>
      <c r="C116" s="13" t="s">
        <v>70</v>
      </c>
      <c r="D116" s="49">
        <v>45</v>
      </c>
      <c r="E116" s="112">
        <v>0.1</v>
      </c>
      <c r="F116" s="112"/>
      <c r="G116" s="103"/>
      <c r="H116" s="12">
        <f t="shared" si="8"/>
        <v>0</v>
      </c>
      <c r="I116" s="49">
        <f t="shared" si="9"/>
        <v>0</v>
      </c>
      <c r="J116" s="97"/>
    </row>
    <row r="117" spans="1:10" s="98" customFormat="1" ht="22.2" customHeight="1">
      <c r="A117" s="96"/>
      <c r="B117" s="76" t="s">
        <v>159</v>
      </c>
      <c r="C117" s="13" t="s">
        <v>70</v>
      </c>
      <c r="D117" s="49">
        <v>86</v>
      </c>
      <c r="E117" s="112">
        <v>0.1</v>
      </c>
      <c r="F117" s="112"/>
      <c r="G117" s="103"/>
      <c r="H117" s="12">
        <f t="shared" si="8"/>
        <v>0</v>
      </c>
      <c r="I117" s="49">
        <f t="shared" si="9"/>
        <v>0</v>
      </c>
      <c r="J117" s="97"/>
    </row>
    <row r="118" spans="1:10" s="98" customFormat="1" ht="22.2" customHeight="1">
      <c r="A118" s="96"/>
      <c r="B118" s="9" t="s">
        <v>160</v>
      </c>
      <c r="C118" s="13" t="s">
        <v>70</v>
      </c>
      <c r="D118" s="49">
        <v>91</v>
      </c>
      <c r="E118" s="112">
        <v>0.1</v>
      </c>
      <c r="F118" s="112"/>
      <c r="G118" s="103"/>
      <c r="H118" s="12">
        <f t="shared" si="8"/>
        <v>0</v>
      </c>
      <c r="I118" s="49">
        <f t="shared" si="9"/>
        <v>0</v>
      </c>
      <c r="J118" s="97"/>
    </row>
    <row r="119" spans="1:10" s="104" customFormat="1" ht="22.2" customHeight="1">
      <c r="B119" s="108" t="s">
        <v>161</v>
      </c>
      <c r="C119" s="99" t="s">
        <v>162</v>
      </c>
      <c r="D119" s="100">
        <v>170</v>
      </c>
      <c r="E119" s="111">
        <v>0.28999999999999998</v>
      </c>
      <c r="F119" s="111"/>
      <c r="G119" s="101"/>
      <c r="H119" s="102">
        <f t="shared" si="8"/>
        <v>0</v>
      </c>
      <c r="I119" s="100">
        <f t="shared" si="9"/>
        <v>0</v>
      </c>
      <c r="J119" s="105"/>
    </row>
    <row r="120" spans="1:10" s="104" customFormat="1" ht="22.2" customHeight="1">
      <c r="B120" s="108" t="s">
        <v>163</v>
      </c>
      <c r="C120" s="99">
        <v>0.25</v>
      </c>
      <c r="D120" s="100">
        <v>110</v>
      </c>
      <c r="E120" s="111">
        <v>0.25</v>
      </c>
      <c r="F120" s="111"/>
      <c r="G120" s="101"/>
      <c r="H120" s="102">
        <f t="shared" si="8"/>
        <v>0</v>
      </c>
      <c r="I120" s="100">
        <f t="shared" si="9"/>
        <v>0</v>
      </c>
      <c r="J120" s="105"/>
    </row>
    <row r="121" spans="1:10" s="106" customFormat="1" ht="22.2" customHeight="1">
      <c r="B121" s="108" t="s">
        <v>164</v>
      </c>
      <c r="C121" s="99">
        <v>0.75</v>
      </c>
      <c r="D121" s="100">
        <v>510</v>
      </c>
      <c r="E121" s="111">
        <v>0.75</v>
      </c>
      <c r="F121" s="111"/>
      <c r="G121" s="101"/>
      <c r="H121" s="102">
        <f t="shared" si="8"/>
        <v>0</v>
      </c>
      <c r="I121" s="100">
        <f t="shared" si="9"/>
        <v>0</v>
      </c>
      <c r="J121" s="105"/>
    </row>
    <row r="122" spans="1:10" s="106" customFormat="1" ht="22.2" customHeight="1">
      <c r="B122" s="108" t="s">
        <v>165</v>
      </c>
      <c r="C122" s="99">
        <v>0.75</v>
      </c>
      <c r="D122" s="100">
        <v>750</v>
      </c>
      <c r="E122" s="111">
        <v>0.75</v>
      </c>
      <c r="F122" s="111"/>
      <c r="G122" s="101"/>
      <c r="H122" s="102">
        <f t="shared" si="8"/>
        <v>0</v>
      </c>
      <c r="I122" s="100">
        <f t="shared" si="9"/>
        <v>0</v>
      </c>
      <c r="J122" s="105"/>
    </row>
    <row r="123" spans="1:10" s="106" customFormat="1" ht="22.2" customHeight="1">
      <c r="B123" s="108" t="s">
        <v>166</v>
      </c>
      <c r="C123" s="99">
        <v>0.75</v>
      </c>
      <c r="D123" s="100">
        <v>210</v>
      </c>
      <c r="E123" s="111">
        <v>0.75</v>
      </c>
      <c r="F123" s="111"/>
      <c r="G123" s="101"/>
      <c r="H123" s="102">
        <f t="shared" si="8"/>
        <v>0</v>
      </c>
      <c r="I123" s="100">
        <f t="shared" si="9"/>
        <v>0</v>
      </c>
      <c r="J123" s="105"/>
    </row>
    <row r="124" spans="1:10" s="106" customFormat="1" ht="22.2" customHeight="1">
      <c r="B124" s="108" t="s">
        <v>167</v>
      </c>
      <c r="C124" s="99">
        <v>0.18</v>
      </c>
      <c r="D124" s="100">
        <v>54</v>
      </c>
      <c r="E124" s="111">
        <v>0.18</v>
      </c>
      <c r="F124" s="111"/>
      <c r="G124" s="101"/>
      <c r="H124" s="102">
        <f t="shared" si="8"/>
        <v>0</v>
      </c>
      <c r="I124" s="100">
        <f t="shared" si="9"/>
        <v>0</v>
      </c>
      <c r="J124" s="105"/>
    </row>
    <row r="125" spans="1:10" s="106" customFormat="1" ht="22.2" customHeight="1">
      <c r="B125" s="108" t="s">
        <v>168</v>
      </c>
      <c r="C125" s="99">
        <v>0.21</v>
      </c>
      <c r="D125" s="100">
        <v>65</v>
      </c>
      <c r="E125" s="111">
        <v>0.21</v>
      </c>
      <c r="F125" s="111"/>
      <c r="G125" s="101"/>
      <c r="H125" s="102">
        <f t="shared" si="8"/>
        <v>0</v>
      </c>
      <c r="I125" s="100">
        <f t="shared" si="9"/>
        <v>0</v>
      </c>
      <c r="J125" s="105"/>
    </row>
    <row r="126" spans="1:10" s="106" customFormat="1" ht="22.2" customHeight="1">
      <c r="B126" s="108" t="s">
        <v>169</v>
      </c>
      <c r="C126" s="99">
        <v>0.2</v>
      </c>
      <c r="D126" s="100">
        <v>152</v>
      </c>
      <c r="E126" s="111">
        <v>0.2</v>
      </c>
      <c r="F126" s="111"/>
      <c r="G126" s="101"/>
      <c r="H126" s="102">
        <f t="shared" si="8"/>
        <v>0</v>
      </c>
      <c r="I126" s="100">
        <f t="shared" si="9"/>
        <v>0</v>
      </c>
      <c r="J126" s="105"/>
    </row>
    <row r="127" spans="1:10" s="106" customFormat="1" ht="22.2" customHeight="1">
      <c r="B127" s="108" t="s">
        <v>170</v>
      </c>
      <c r="C127" s="99">
        <v>0.14499999999999999</v>
      </c>
      <c r="D127" s="100">
        <v>142</v>
      </c>
      <c r="E127" s="111">
        <v>0.14499999999999999</v>
      </c>
      <c r="F127" s="111"/>
      <c r="G127" s="101"/>
      <c r="H127" s="102">
        <f t="shared" si="8"/>
        <v>0</v>
      </c>
      <c r="I127" s="100">
        <f t="shared" si="9"/>
        <v>0</v>
      </c>
      <c r="J127" s="105"/>
    </row>
    <row r="128" spans="1:10" s="95" customFormat="1" ht="30" customHeight="1">
      <c r="A128" s="93"/>
      <c r="B128" s="126" t="s">
        <v>138</v>
      </c>
      <c r="C128" s="126"/>
      <c r="D128" s="126"/>
      <c r="E128" s="109"/>
      <c r="F128" s="127" t="s">
        <v>139</v>
      </c>
      <c r="G128" s="127"/>
      <c r="H128" s="127"/>
      <c r="I128" s="110"/>
      <c r="J128" s="94"/>
    </row>
    <row r="129" spans="1:10" s="95" customFormat="1" ht="20.399999999999999" customHeight="1">
      <c r="A129" s="93"/>
      <c r="B129" s="9" t="s">
        <v>171</v>
      </c>
      <c r="C129" s="10">
        <v>1</v>
      </c>
      <c r="D129" s="49">
        <v>900</v>
      </c>
      <c r="E129" s="112">
        <v>1</v>
      </c>
      <c r="F129" s="112"/>
      <c r="G129" s="103"/>
      <c r="H129" s="12">
        <f t="shared" ref="H129:H131" si="10">G129*E129</f>
        <v>0</v>
      </c>
      <c r="I129" s="49">
        <f>G129*D129</f>
        <v>0</v>
      </c>
      <c r="J129" s="94"/>
    </row>
    <row r="130" spans="1:10" s="95" customFormat="1" ht="20.399999999999999" customHeight="1">
      <c r="A130" s="93"/>
      <c r="B130" s="9" t="s">
        <v>172</v>
      </c>
      <c r="C130" s="10">
        <v>1</v>
      </c>
      <c r="D130" s="49">
        <v>800</v>
      </c>
      <c r="E130" s="112">
        <v>1</v>
      </c>
      <c r="F130" s="112"/>
      <c r="G130" s="103"/>
      <c r="H130" s="12">
        <f t="shared" si="10"/>
        <v>0</v>
      </c>
      <c r="I130" s="49">
        <f>G130*D130</f>
        <v>0</v>
      </c>
      <c r="J130" s="94"/>
    </row>
    <row r="131" spans="1:10" s="95" customFormat="1" ht="20.399999999999999" customHeight="1">
      <c r="A131" s="93"/>
      <c r="B131" s="9" t="s">
        <v>173</v>
      </c>
      <c r="C131" s="10">
        <v>1</v>
      </c>
      <c r="D131" s="49">
        <v>650</v>
      </c>
      <c r="E131" s="112">
        <v>1</v>
      </c>
      <c r="F131" s="112"/>
      <c r="G131" s="103"/>
      <c r="H131" s="12">
        <f t="shared" si="10"/>
        <v>0</v>
      </c>
      <c r="I131" s="49">
        <f>G131*D131</f>
        <v>0</v>
      </c>
      <c r="J131" s="94"/>
    </row>
    <row r="132" spans="1:10" s="7" customFormat="1" ht="19.95" customHeight="1">
      <c r="B132" s="38" t="s">
        <v>130</v>
      </c>
      <c r="C132" s="39"/>
      <c r="D132" s="35"/>
      <c r="E132" s="121"/>
      <c r="F132" s="121"/>
      <c r="G132" s="36"/>
      <c r="H132" s="50"/>
      <c r="I132" s="51"/>
    </row>
    <row r="133" spans="1:10" s="1" customFormat="1" ht="22.2" customHeight="1">
      <c r="B133" s="9" t="s">
        <v>90</v>
      </c>
      <c r="C133" s="13" t="s">
        <v>70</v>
      </c>
      <c r="D133" s="49">
        <v>70</v>
      </c>
      <c r="E133" s="112">
        <v>0.1</v>
      </c>
      <c r="F133" s="112"/>
      <c r="G133" s="11"/>
      <c r="H133" s="12">
        <f t="shared" ref="H133:H134" si="11">G133*E133</f>
        <v>0</v>
      </c>
      <c r="I133" s="49">
        <f>G133*D133</f>
        <v>0</v>
      </c>
    </row>
    <row r="134" spans="1:10" s="1" customFormat="1" ht="22.2" customHeight="1">
      <c r="B134" s="9" t="s">
        <v>131</v>
      </c>
      <c r="C134" s="13" t="s">
        <v>70</v>
      </c>
      <c r="D134" s="49">
        <v>168</v>
      </c>
      <c r="E134" s="112">
        <v>0.3</v>
      </c>
      <c r="F134" s="112"/>
      <c r="G134" s="11"/>
      <c r="H134" s="12">
        <f t="shared" si="11"/>
        <v>0</v>
      </c>
      <c r="I134" s="49">
        <f t="shared" ref="I134" si="12">G134*D134</f>
        <v>0</v>
      </c>
    </row>
    <row r="135" spans="1:10" s="1" customFormat="1" ht="22.2" customHeight="1">
      <c r="B135" s="9" t="s">
        <v>62</v>
      </c>
      <c r="C135" s="13" t="s">
        <v>70</v>
      </c>
      <c r="D135" s="49">
        <v>54</v>
      </c>
      <c r="E135" s="112">
        <v>0.2</v>
      </c>
      <c r="F135" s="112"/>
      <c r="G135" s="11"/>
      <c r="H135" s="12">
        <f t="shared" ref="H135" si="13">G135*E135</f>
        <v>0</v>
      </c>
      <c r="I135" s="49">
        <f t="shared" ref="I135" si="14">G135*D135</f>
        <v>0</v>
      </c>
    </row>
    <row r="136" spans="1:10" s="1" customFormat="1" ht="22.2" customHeight="1">
      <c r="B136" s="9" t="s">
        <v>132</v>
      </c>
      <c r="C136" s="13" t="s">
        <v>70</v>
      </c>
      <c r="D136" s="49">
        <v>40</v>
      </c>
      <c r="E136" s="112">
        <v>0.1</v>
      </c>
      <c r="F136" s="112"/>
      <c r="G136" s="11"/>
      <c r="H136" s="12">
        <v>1</v>
      </c>
      <c r="I136" s="49">
        <f t="shared" ref="I136" si="15">G136*D136</f>
        <v>0</v>
      </c>
    </row>
    <row r="137" spans="1:10" s="1" customFormat="1" ht="22.2" customHeight="1">
      <c r="B137" s="9" t="s">
        <v>133</v>
      </c>
      <c r="C137" s="13" t="s">
        <v>70</v>
      </c>
      <c r="D137" s="49">
        <v>135</v>
      </c>
      <c r="E137" s="112">
        <v>0.125</v>
      </c>
      <c r="F137" s="112"/>
      <c r="G137" s="11"/>
      <c r="H137" s="12">
        <f t="shared" ref="H137" si="16">G137*E137</f>
        <v>0</v>
      </c>
      <c r="I137" s="49">
        <f t="shared" ref="I137" si="17">G137*D137</f>
        <v>0</v>
      </c>
    </row>
    <row r="138" spans="1:10" s="1" customFormat="1" ht="22.2" customHeight="1">
      <c r="B138" s="124" t="s">
        <v>107</v>
      </c>
      <c r="C138" s="124"/>
      <c r="D138" s="124"/>
      <c r="E138" s="124"/>
      <c r="F138" s="124"/>
      <c r="G138" s="125"/>
      <c r="H138" s="14"/>
      <c r="I138" s="15">
        <f>SUM(I17:I137)</f>
        <v>0</v>
      </c>
    </row>
    <row r="139" spans="1:10" s="1" customFormat="1" ht="22.2" customHeight="1">
      <c r="B139" s="116" t="s">
        <v>108</v>
      </c>
      <c r="C139" s="116"/>
      <c r="D139" s="116"/>
      <c r="E139" s="116"/>
      <c r="F139" s="116"/>
      <c r="G139" s="117"/>
      <c r="H139" s="16"/>
      <c r="I139" s="91">
        <f>I138/C11</f>
        <v>0</v>
      </c>
    </row>
    <row r="140" spans="1:10" s="1" customFormat="1" ht="22.2" customHeight="1">
      <c r="B140" s="116" t="s">
        <v>103</v>
      </c>
      <c r="C140" s="116"/>
      <c r="D140" s="116"/>
      <c r="E140" s="116"/>
      <c r="F140" s="116"/>
      <c r="G140" s="117"/>
      <c r="H140" s="17">
        <f>SUM(H17:H137)</f>
        <v>1</v>
      </c>
      <c r="I140" s="26"/>
    </row>
    <row r="141" spans="1:10" s="1" customFormat="1" ht="22.2" customHeight="1">
      <c r="B141" s="116" t="s">
        <v>104</v>
      </c>
      <c r="C141" s="116"/>
      <c r="D141" s="116"/>
      <c r="E141" s="116"/>
      <c r="F141" s="116"/>
      <c r="G141" s="117"/>
      <c r="H141" s="17">
        <f>H140/C11</f>
        <v>1</v>
      </c>
      <c r="I141" s="26"/>
    </row>
    <row r="142" spans="1:10" s="1" customFormat="1" ht="22.2" customHeight="1">
      <c r="B142" s="60"/>
      <c r="C142" s="60"/>
      <c r="D142" s="60"/>
      <c r="E142" s="118" t="s">
        <v>105</v>
      </c>
      <c r="F142" s="118"/>
      <c r="G142" s="119"/>
      <c r="H142" s="52">
        <f>SUM(H17:H42)</f>
        <v>0</v>
      </c>
      <c r="I142" s="53"/>
    </row>
    <row r="143" spans="1:10" s="7" customFormat="1" ht="30" customHeight="1">
      <c r="A143" s="79"/>
      <c r="B143" s="60"/>
      <c r="C143" s="60"/>
      <c r="D143" s="60"/>
      <c r="E143" s="118" t="s">
        <v>106</v>
      </c>
      <c r="F143" s="118"/>
      <c r="G143" s="119"/>
      <c r="H143" s="92">
        <f>H142/C11</f>
        <v>0</v>
      </c>
      <c r="I143" s="53"/>
      <c r="J143" s="79"/>
    </row>
    <row r="144" spans="1:10" s="27" customFormat="1" ht="30" customHeight="1" thickBot="1">
      <c r="B144" s="60"/>
      <c r="C144" s="60"/>
      <c r="D144" s="60"/>
      <c r="E144" s="61"/>
      <c r="F144" s="61"/>
      <c r="G144" s="61"/>
      <c r="H144" s="54"/>
      <c r="I144" s="55"/>
    </row>
    <row r="145" spans="1:10" s="7" customFormat="1" ht="22.2" customHeight="1" thickBot="1">
      <c r="A145" s="113" t="s">
        <v>12</v>
      </c>
      <c r="B145" s="114"/>
      <c r="C145" s="114"/>
      <c r="D145" s="114"/>
      <c r="E145" s="114"/>
      <c r="F145" s="114"/>
      <c r="G145" s="114"/>
      <c r="H145" s="114"/>
      <c r="I145" s="114"/>
      <c r="J145" s="115"/>
    </row>
    <row r="146" spans="1:10" s="7" customFormat="1" ht="22.2" customHeight="1" thickBot="1">
      <c r="B146" s="183" t="s">
        <v>94</v>
      </c>
      <c r="C146" s="184"/>
      <c r="D146" s="180">
        <f>I138</f>
        <v>0</v>
      </c>
      <c r="E146" s="181"/>
      <c r="F146" s="182"/>
      <c r="G146" s="31"/>
      <c r="H146" s="31"/>
      <c r="I146" s="31"/>
    </row>
    <row r="147" spans="1:10" s="43" customFormat="1" ht="22.2" customHeight="1" thickBot="1">
      <c r="A147" s="7"/>
      <c r="B147" s="175" t="s">
        <v>13</v>
      </c>
      <c r="C147" s="176"/>
      <c r="D147" s="44">
        <f>D146</f>
        <v>0</v>
      </c>
      <c r="E147" s="45" t="s">
        <v>26</v>
      </c>
      <c r="F147" s="46">
        <f>D147/C17</f>
        <v>0</v>
      </c>
      <c r="G147" s="31"/>
      <c r="H147" s="31"/>
      <c r="I147" s="31"/>
      <c r="J147" s="7"/>
    </row>
    <row r="148" spans="1:10" s="7" customFormat="1" ht="22.2" customHeight="1" thickBot="1">
      <c r="B148" s="175" t="s">
        <v>75</v>
      </c>
      <c r="C148" s="176"/>
      <c r="D148" s="44">
        <f>D147*1.2</f>
        <v>0</v>
      </c>
      <c r="E148" s="45" t="s">
        <v>26</v>
      </c>
      <c r="F148" s="46">
        <f>D148/C17</f>
        <v>0</v>
      </c>
      <c r="G148" s="31"/>
      <c r="H148" s="31"/>
      <c r="I148" s="31"/>
    </row>
    <row r="149" spans="1:10" s="7" customFormat="1" ht="22.2" customHeight="1" thickBot="1">
      <c r="B149" s="83"/>
      <c r="C149" s="83"/>
      <c r="D149" s="84"/>
      <c r="E149" s="84"/>
      <c r="F149" s="84"/>
      <c r="G149" s="31"/>
      <c r="H149" s="31"/>
      <c r="I149" s="31"/>
    </row>
    <row r="150" spans="1:10" s="7" customFormat="1" ht="22.2" customHeight="1">
      <c r="B150" s="177" t="s">
        <v>93</v>
      </c>
      <c r="C150" s="178"/>
      <c r="D150" s="56">
        <f>H140</f>
        <v>1</v>
      </c>
      <c r="E150" s="57">
        <f>D150/C17</f>
        <v>10</v>
      </c>
      <c r="F150" s="58">
        <f>H142</f>
        <v>0</v>
      </c>
      <c r="G150" s="159" t="s">
        <v>97</v>
      </c>
      <c r="H150" s="159"/>
      <c r="I150" s="159"/>
    </row>
    <row r="151" spans="1:10" s="30" customFormat="1" ht="21.45" customHeight="1" thickBot="1">
      <c r="A151" s="7"/>
      <c r="B151" s="177" t="s">
        <v>96</v>
      </c>
      <c r="C151" s="178"/>
      <c r="D151" s="90">
        <f>D150/C11</f>
        <v>1</v>
      </c>
      <c r="E151" s="89">
        <f>E150/C11</f>
        <v>10</v>
      </c>
      <c r="F151" s="59">
        <f>F150/C17</f>
        <v>0</v>
      </c>
      <c r="G151" s="159" t="s">
        <v>98</v>
      </c>
      <c r="H151" s="159"/>
      <c r="I151" s="159"/>
      <c r="J151" s="7"/>
    </row>
    <row r="152" spans="1:10" s="30" customFormat="1" ht="22.2" customHeight="1" thickBot="1">
      <c r="A152" s="7"/>
      <c r="B152" s="85"/>
      <c r="C152" s="85"/>
      <c r="D152" s="86"/>
      <c r="E152" s="87"/>
      <c r="F152" s="86"/>
      <c r="G152" s="84"/>
      <c r="H152" s="84"/>
      <c r="I152" s="88"/>
      <c r="J152" s="7"/>
    </row>
    <row r="153" spans="1:10" s="30" customFormat="1" ht="22.2" customHeight="1">
      <c r="B153" s="179" t="s">
        <v>89</v>
      </c>
      <c r="C153" s="164"/>
      <c r="D153" s="162" t="s">
        <v>14</v>
      </c>
      <c r="E153" s="163"/>
      <c r="F153" s="164"/>
      <c r="G153" s="169" t="s">
        <v>15</v>
      </c>
      <c r="H153" s="169"/>
      <c r="I153" s="170"/>
    </row>
    <row r="154" spans="1:10" s="30" customFormat="1" ht="22.2" customHeight="1">
      <c r="B154" s="157">
        <f>D147*0.2</f>
        <v>0</v>
      </c>
      <c r="C154" s="158"/>
      <c r="D154" s="160">
        <f>D147*0.5</f>
        <v>0</v>
      </c>
      <c r="E154" s="161"/>
      <c r="F154" s="158"/>
      <c r="G154" s="165">
        <f>D147*0.3</f>
        <v>0</v>
      </c>
      <c r="H154" s="165"/>
      <c r="I154" s="166"/>
    </row>
    <row r="155" spans="1:10" s="1" customFormat="1" ht="18" customHeight="1">
      <c r="A155" s="30"/>
      <c r="B155" s="157">
        <f>D148*0.2</f>
        <v>0</v>
      </c>
      <c r="C155" s="158"/>
      <c r="D155" s="160">
        <f>D148*0.5</f>
        <v>0</v>
      </c>
      <c r="E155" s="161"/>
      <c r="F155" s="158"/>
      <c r="G155" s="165">
        <f>D148*0.3</f>
        <v>0</v>
      </c>
      <c r="H155" s="165"/>
      <c r="I155" s="166"/>
      <c r="J155" s="30"/>
    </row>
    <row r="156" spans="1:10" s="21" customFormat="1" ht="22.2" customHeight="1" thickBot="1">
      <c r="A156" s="30"/>
      <c r="B156" s="171" t="s">
        <v>16</v>
      </c>
      <c r="C156" s="172"/>
      <c r="D156" s="173" t="s">
        <v>16</v>
      </c>
      <c r="E156" s="174"/>
      <c r="F156" s="172"/>
      <c r="G156" s="167" t="s">
        <v>16</v>
      </c>
      <c r="H156" s="167"/>
      <c r="I156" s="168"/>
      <c r="J156" s="30"/>
    </row>
    <row r="157" spans="1:10" s="21" customFormat="1" ht="22.2" customHeight="1">
      <c r="A157" s="1"/>
      <c r="B157" s="2"/>
      <c r="C157" s="2"/>
      <c r="D157" s="2"/>
      <c r="E157" s="2"/>
      <c r="F157" s="2"/>
      <c r="G157" s="2"/>
      <c r="H157" s="2"/>
      <c r="I157" s="2"/>
      <c r="J157" s="1"/>
    </row>
    <row r="158" spans="1:10" s="1" customFormat="1" ht="40.200000000000003" customHeight="1">
      <c r="A158" s="21"/>
      <c r="B158" s="156" t="s">
        <v>74</v>
      </c>
      <c r="C158" s="156"/>
      <c r="D158" s="156"/>
      <c r="E158" s="156"/>
      <c r="F158" s="156"/>
      <c r="G158" s="156"/>
      <c r="H158" s="156"/>
      <c r="I158" s="156"/>
      <c r="J158" s="21"/>
    </row>
    <row r="159" spans="1:10" s="1" customFormat="1" ht="40.200000000000003" customHeight="1">
      <c r="A159" s="21"/>
      <c r="B159" s="156" t="s">
        <v>73</v>
      </c>
      <c r="C159" s="156"/>
      <c r="D159" s="156"/>
      <c r="E159" s="156"/>
      <c r="F159" s="156"/>
      <c r="G159" s="156"/>
      <c r="H159" s="156"/>
      <c r="I159" s="156"/>
      <c r="J159" s="21"/>
    </row>
    <row r="160" spans="1:10" s="1" customFormat="1" ht="40.200000000000003" customHeight="1"/>
    <row r="161" spans="2:9" s="1" customFormat="1" ht="19.95" customHeight="1"/>
    <row r="162" spans="2:9" s="1" customFormat="1" ht="19.95" customHeight="1"/>
    <row r="163" spans="2:9" s="1" customFormat="1" ht="19.95" customHeight="1">
      <c r="B163" s="23"/>
      <c r="C163" s="18"/>
      <c r="D163" s="23"/>
      <c r="F163" s="19"/>
      <c r="H163" s="19"/>
      <c r="I163" s="20"/>
    </row>
    <row r="164" spans="2:9" s="1" customFormat="1" ht="19.95" customHeight="1"/>
    <row r="165" spans="2:9" s="1" customFormat="1" ht="19.95" customHeight="1"/>
    <row r="166" spans="2:9" s="1" customFormat="1" ht="19.95" customHeight="1"/>
    <row r="167" spans="2:9" s="1" customFormat="1" ht="19.95" customHeight="1"/>
    <row r="168" spans="2:9" s="1" customFormat="1" ht="19.95" customHeight="1"/>
    <row r="169" spans="2:9" s="1" customFormat="1" ht="19.95" customHeight="1"/>
    <row r="170" spans="2:9" s="1" customFormat="1" ht="19.95" customHeight="1"/>
    <row r="171" spans="2:9" s="1" customFormat="1" ht="19.95" customHeight="1"/>
    <row r="172" spans="2:9" s="1" customFormat="1" ht="19.95" customHeight="1"/>
    <row r="173" spans="2:9" s="1" customFormat="1" ht="19.95" customHeight="1"/>
    <row r="174" spans="2:9" s="1" customFormat="1" ht="19.95" customHeight="1"/>
    <row r="175" spans="2:9" s="1" customFormat="1" ht="19.95" customHeight="1"/>
    <row r="176" spans="2:9" s="1" customFormat="1" ht="19.95" customHeight="1"/>
    <row r="177" s="1" customFormat="1" ht="19.95" customHeight="1"/>
    <row r="178" s="1" customFormat="1" ht="19.95" customHeight="1"/>
    <row r="179" s="1" customFormat="1" ht="19.95" customHeight="1"/>
    <row r="180" s="1" customFormat="1" ht="19.95" customHeight="1"/>
    <row r="181" s="1" customFormat="1" ht="19.95" customHeight="1"/>
    <row r="182" s="1" customFormat="1" ht="19.95" customHeight="1"/>
    <row r="183" s="1" customFormat="1" ht="19.95" customHeight="1"/>
    <row r="184" s="1" customFormat="1" ht="19.95" customHeight="1"/>
    <row r="185" s="1" customFormat="1" ht="19.95" customHeight="1"/>
    <row r="186" s="1" customFormat="1" ht="19.95" customHeight="1"/>
    <row r="187" s="1" customFormat="1" ht="19.95" customHeight="1"/>
    <row r="188" s="1" customFormat="1" ht="19.95" customHeight="1"/>
    <row r="189" s="1" customFormat="1" ht="19.95" customHeight="1"/>
    <row r="190" s="1" customFormat="1" ht="19.95" customHeight="1"/>
    <row r="191" s="1" customFormat="1" ht="19.95" customHeight="1"/>
    <row r="192" s="1" customFormat="1" ht="19.95" customHeight="1"/>
    <row r="193" s="1" customFormat="1" ht="19.95" customHeight="1"/>
    <row r="194" s="1" customFormat="1" ht="19.95" customHeight="1"/>
    <row r="195" s="1" customFormat="1" ht="19.95" customHeight="1"/>
    <row r="196" s="1" customFormat="1" ht="19.95" customHeight="1"/>
    <row r="197" s="1" customFormat="1" ht="19.95" customHeight="1"/>
    <row r="198" s="1" customFormat="1" ht="19.95" customHeight="1"/>
    <row r="199" s="1" customFormat="1" ht="19.95" customHeight="1"/>
    <row r="200" s="1" customFormat="1" ht="19.95" customHeight="1"/>
    <row r="201" s="1" customFormat="1" ht="19.95" customHeight="1"/>
    <row r="202" s="1" customFormat="1" ht="19.95" customHeight="1"/>
    <row r="203" s="1" customFormat="1" ht="19.95" customHeight="1"/>
    <row r="204" s="1" customFormat="1" ht="13.8"/>
    <row r="205" s="1" customFormat="1" ht="13.8"/>
    <row r="206" s="1" customFormat="1" ht="13.8"/>
    <row r="207" s="1" customFormat="1" ht="13.8"/>
    <row r="208" s="1" customFormat="1" ht="13.8"/>
    <row r="209" spans="2:9" s="1" customFormat="1" ht="13.8"/>
    <row r="210" spans="2:9" s="1" customFormat="1" ht="13.8"/>
    <row r="211" spans="2:9" s="1" customFormat="1" ht="13.8"/>
    <row r="212" spans="2:9" s="1" customFormat="1" ht="13.8"/>
    <row r="213" spans="2:9" s="1" customFormat="1" ht="13.8"/>
    <row r="214" spans="2:9" s="1" customFormat="1" ht="13.8"/>
    <row r="215" spans="2:9" s="1" customFormat="1" ht="13.8"/>
    <row r="216" spans="2:9" s="1" customFormat="1" ht="13.8"/>
    <row r="217" spans="2:9" s="1" customFormat="1" ht="13.8"/>
    <row r="218" spans="2:9" s="1" customFormat="1" ht="13.8"/>
    <row r="219" spans="2:9" s="1" customFormat="1" ht="13.8"/>
    <row r="220" spans="2:9">
      <c r="B220" s="1"/>
      <c r="C220" s="1"/>
      <c r="D220" s="1"/>
      <c r="E220" s="1"/>
      <c r="F220" s="1"/>
      <c r="G220" s="1"/>
      <c r="H220" s="1"/>
      <c r="I220" s="1"/>
    </row>
    <row r="221" spans="2:9">
      <c r="B221" s="1"/>
      <c r="C221" s="1"/>
      <c r="D221" s="1"/>
      <c r="E221" s="1"/>
      <c r="F221" s="1"/>
      <c r="G221" s="1"/>
      <c r="H221" s="1"/>
      <c r="I221" s="1"/>
    </row>
  </sheetData>
  <mergeCells count="172">
    <mergeCell ref="E55:F55"/>
    <mergeCell ref="E82:F82"/>
    <mergeCell ref="E56:F56"/>
    <mergeCell ref="E57:F57"/>
    <mergeCell ref="E58:F58"/>
    <mergeCell ref="E59:F59"/>
    <mergeCell ref="E60:F60"/>
    <mergeCell ref="E61:F61"/>
    <mergeCell ref="E62:F62"/>
    <mergeCell ref="E63:F63"/>
    <mergeCell ref="E64:F64"/>
    <mergeCell ref="E66:F66"/>
    <mergeCell ref="E67:F67"/>
    <mergeCell ref="E79:F79"/>
    <mergeCell ref="E80:F80"/>
    <mergeCell ref="E81:F81"/>
    <mergeCell ref="E78:F78"/>
    <mergeCell ref="B154:C154"/>
    <mergeCell ref="G150:I150"/>
    <mergeCell ref="D146:F146"/>
    <mergeCell ref="B146:C146"/>
    <mergeCell ref="E43:F43"/>
    <mergeCell ref="E74:F74"/>
    <mergeCell ref="E26:F26"/>
    <mergeCell ref="E24:F24"/>
    <mergeCell ref="E65:F65"/>
    <mergeCell ref="E76:F76"/>
    <mergeCell ref="E77:F77"/>
    <mergeCell ref="E68:F68"/>
    <mergeCell ref="E69:F69"/>
    <mergeCell ref="E70:F70"/>
    <mergeCell ref="E71:F71"/>
    <mergeCell ref="E72:F72"/>
    <mergeCell ref="E73:F73"/>
    <mergeCell ref="E75:F75"/>
    <mergeCell ref="E49:F49"/>
    <mergeCell ref="E50:F50"/>
    <mergeCell ref="E51:F51"/>
    <mergeCell ref="E52:F52"/>
    <mergeCell ref="E53:F53"/>
    <mergeCell ref="E54:F54"/>
    <mergeCell ref="E35:F35"/>
    <mergeCell ref="E36:F36"/>
    <mergeCell ref="E15:F15"/>
    <mergeCell ref="E19:F19"/>
    <mergeCell ref="E90:F90"/>
    <mergeCell ref="E91:F91"/>
    <mergeCell ref="B158:I158"/>
    <mergeCell ref="B159:I159"/>
    <mergeCell ref="B155:C155"/>
    <mergeCell ref="G151:I151"/>
    <mergeCell ref="D155:F155"/>
    <mergeCell ref="D153:F153"/>
    <mergeCell ref="D154:F154"/>
    <mergeCell ref="G155:I155"/>
    <mergeCell ref="G156:I156"/>
    <mergeCell ref="G153:I153"/>
    <mergeCell ref="G154:I154"/>
    <mergeCell ref="B156:C156"/>
    <mergeCell ref="D156:F156"/>
    <mergeCell ref="B147:C147"/>
    <mergeCell ref="B148:C148"/>
    <mergeCell ref="B150:C150"/>
    <mergeCell ref="B151:C151"/>
    <mergeCell ref="B153:C153"/>
    <mergeCell ref="E48:F48"/>
    <mergeCell ref="E37:F37"/>
    <mergeCell ref="E38:F38"/>
    <mergeCell ref="E39:F39"/>
    <mergeCell ref="E40:F40"/>
    <mergeCell ref="E41:F41"/>
    <mergeCell ref="E42:F42"/>
    <mergeCell ref="E44:F44"/>
    <mergeCell ref="E45:F45"/>
    <mergeCell ref="E46:F46"/>
    <mergeCell ref="E47:F47"/>
    <mergeCell ref="E20:F20"/>
    <mergeCell ref="E21:F21"/>
    <mergeCell ref="E22:F22"/>
    <mergeCell ref="E29:F29"/>
    <mergeCell ref="E30:F30"/>
    <mergeCell ref="E31:F31"/>
    <mergeCell ref="E32:F32"/>
    <mergeCell ref="E34:F34"/>
    <mergeCell ref="E25:F25"/>
    <mergeCell ref="E33:F33"/>
    <mergeCell ref="E23:F23"/>
    <mergeCell ref="E27:F27"/>
    <mergeCell ref="E28:F28"/>
    <mergeCell ref="E83:F83"/>
    <mergeCell ref="E137:F137"/>
    <mergeCell ref="E85:F85"/>
    <mergeCell ref="E86:F86"/>
    <mergeCell ref="E87:F87"/>
    <mergeCell ref="E88:F88"/>
    <mergeCell ref="E89:F89"/>
    <mergeCell ref="E96:F96"/>
    <mergeCell ref="E93:F93"/>
    <mergeCell ref="E94:F94"/>
    <mergeCell ref="E136:F136"/>
    <mergeCell ref="E135:F135"/>
    <mergeCell ref="E95:F95"/>
    <mergeCell ref="E97:F97"/>
    <mergeCell ref="E84:F84"/>
    <mergeCell ref="E105:F105"/>
    <mergeCell ref="E106:F106"/>
    <mergeCell ref="E107:F107"/>
    <mergeCell ref="E108:F108"/>
    <mergeCell ref="E109:F109"/>
    <mergeCell ref="E110:F110"/>
    <mergeCell ref="E111:F111"/>
    <mergeCell ref="E112:F112"/>
    <mergeCell ref="E113:F113"/>
    <mergeCell ref="A2:E2"/>
    <mergeCell ref="A1:E1"/>
    <mergeCell ref="E5:I5"/>
    <mergeCell ref="E6:I6"/>
    <mergeCell ref="F3:I3"/>
    <mergeCell ref="F2:I2"/>
    <mergeCell ref="F1:I1"/>
    <mergeCell ref="E17:F17"/>
    <mergeCell ref="E18:F18"/>
    <mergeCell ref="C8:E8"/>
    <mergeCell ref="C9:E9"/>
    <mergeCell ref="C10:E10"/>
    <mergeCell ref="C11:E11"/>
    <mergeCell ref="B7:I7"/>
    <mergeCell ref="B14:I14"/>
    <mergeCell ref="G11:I11"/>
    <mergeCell ref="G10:I10"/>
    <mergeCell ref="G9:I9"/>
    <mergeCell ref="G8:I8"/>
    <mergeCell ref="E16:F16"/>
    <mergeCell ref="A13:J13"/>
    <mergeCell ref="A145:J145"/>
    <mergeCell ref="B141:G141"/>
    <mergeCell ref="E142:G142"/>
    <mergeCell ref="E143:G143"/>
    <mergeCell ref="E98:F98"/>
    <mergeCell ref="E134:F134"/>
    <mergeCell ref="E132:F132"/>
    <mergeCell ref="E133:F133"/>
    <mergeCell ref="E92:F92"/>
    <mergeCell ref="B138:G138"/>
    <mergeCell ref="B139:G139"/>
    <mergeCell ref="B140:G140"/>
    <mergeCell ref="B128:D128"/>
    <mergeCell ref="F128:H128"/>
    <mergeCell ref="E129:F129"/>
    <mergeCell ref="E130:F130"/>
    <mergeCell ref="E131:F131"/>
    <mergeCell ref="B99:D99"/>
    <mergeCell ref="F99:H99"/>
    <mergeCell ref="E100:F100"/>
    <mergeCell ref="E101:F101"/>
    <mergeCell ref="E102:F102"/>
    <mergeCell ref="E103:F103"/>
    <mergeCell ref="E104:F104"/>
    <mergeCell ref="E123:F123"/>
    <mergeCell ref="E124:F124"/>
    <mergeCell ref="E125:F125"/>
    <mergeCell ref="E126:F126"/>
    <mergeCell ref="E127:F127"/>
    <mergeCell ref="E114:F114"/>
    <mergeCell ref="E115:F115"/>
    <mergeCell ref="E116:F116"/>
    <mergeCell ref="E117:F117"/>
    <mergeCell ref="E118:F118"/>
    <mergeCell ref="E119:F119"/>
    <mergeCell ref="E120:F120"/>
    <mergeCell ref="E121:F121"/>
    <mergeCell ref="E122:F122"/>
  </mergeCells>
  <pageMargins left="0.43307086614173229" right="0" top="0.15748031496062992" bottom="0.19685039370078741" header="0.19685039370078741" footer="0.11811023622047245"/>
  <pageSetup paperSize="9" scale="70" fitToWidth="0" fitToHeight="0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меню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Пользователь Windows</cp:lastModifiedBy>
  <cp:lastPrinted>2019-05-30T09:31:30Z</cp:lastPrinted>
  <dcterms:created xsi:type="dcterms:W3CDTF">2019-04-25T10:13:19Z</dcterms:created>
  <dcterms:modified xsi:type="dcterms:W3CDTF">2020-12-16T11:45:11Z</dcterms:modified>
</cp:coreProperties>
</file>